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A General Fund Financials\"/>
    </mc:Choice>
  </mc:AlternateContent>
  <xr:revisionPtr revIDLastSave="0" documentId="8_{A284FEF4-052F-4F04-9BF0-7ED72909BC23}" xr6:coauthVersionLast="47" xr6:coauthVersionMax="47" xr10:uidLastSave="{00000000-0000-0000-0000-000000000000}"/>
  <bookViews>
    <workbookView xWindow="-108" yWindow="-108" windowWidth="23256" windowHeight="13176" activeTab="1" xr2:uid="{79208EAA-83DF-46CF-ABC7-057ECBFC232C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Sheet1!$A:$E,Sheet1!$1:$2</definedName>
    <definedName name="QB_COLUMN_290" localSheetId="1" hidden="1">Sheet1!$AA$1</definedName>
    <definedName name="QB_COLUMN_59201" localSheetId="1" hidden="1">Sheet1!$F$2</definedName>
    <definedName name="QB_COLUMN_59202" localSheetId="1" hidden="1">Sheet1!$J$2</definedName>
    <definedName name="QB_COLUMN_59203" localSheetId="1" hidden="1">Sheet1!$N$2</definedName>
    <definedName name="QB_COLUMN_59204" localSheetId="1" hidden="1">Sheet1!$R$2</definedName>
    <definedName name="QB_COLUMN_59205" localSheetId="1" hidden="1">Sheet1!$V$2</definedName>
    <definedName name="QB_COLUMN_59300" localSheetId="1" hidden="1">Sheet1!$AA$2</definedName>
    <definedName name="QB_COLUMN_63620" localSheetId="1" hidden="1">Sheet1!$AC$2</definedName>
    <definedName name="QB_COLUMN_63621" localSheetId="1" hidden="1">Sheet1!$H$2</definedName>
    <definedName name="QB_COLUMN_63622" localSheetId="1" hidden="1">Sheet1!$L$2</definedName>
    <definedName name="QB_COLUMN_63623" localSheetId="1" hidden="1">Sheet1!$P$2</definedName>
    <definedName name="QB_COLUMN_63624" localSheetId="1" hidden="1">Sheet1!$T$2</definedName>
    <definedName name="QB_COLUMN_63625" localSheetId="1" hidden="1">Sheet1!$X$2</definedName>
    <definedName name="QB_COLUMN_64430" localSheetId="1" hidden="1">Sheet1!$AD$2</definedName>
    <definedName name="QB_COLUMN_64431" localSheetId="1" hidden="1">Sheet1!$I$2</definedName>
    <definedName name="QB_COLUMN_64432" localSheetId="1" hidden="1">Sheet1!$M$2</definedName>
    <definedName name="QB_COLUMN_64433" localSheetId="1" hidden="1">Sheet1!$Q$2</definedName>
    <definedName name="QB_COLUMN_64434" localSheetId="1" hidden="1">Sheet1!$U$2</definedName>
    <definedName name="QB_COLUMN_64435" localSheetId="1" hidden="1">Sheet1!$Y$2</definedName>
    <definedName name="QB_COLUMN_76211" localSheetId="1" hidden="1">Sheet1!$G$2</definedName>
    <definedName name="QB_COLUMN_76212" localSheetId="1" hidden="1">Sheet1!$K$2</definedName>
    <definedName name="QB_COLUMN_76213" localSheetId="1" hidden="1">Sheet1!$O$2</definedName>
    <definedName name="QB_COLUMN_76214" localSheetId="1" hidden="1">Sheet1!$S$2</definedName>
    <definedName name="QB_COLUMN_76215" localSheetId="1" hidden="1">Sheet1!$W$2</definedName>
    <definedName name="QB_COLUMN_76310" localSheetId="1" hidden="1">Sheet1!$AB$2</definedName>
    <definedName name="QB_DATA_0" localSheetId="1" hidden="1">Sheet1!$5:$5,Sheet1!$6:$6,Sheet1!$7:$7,Sheet1!$8:$8,Sheet1!$9:$9,Sheet1!$10:$10,Sheet1!$11:$11,Sheet1!$12:$12,Sheet1!$13:$13,Sheet1!$17:$17,Sheet1!$18:$18,Sheet1!$19:$19,Sheet1!$20:$20,Sheet1!$21:$21,Sheet1!$22:$22,Sheet1!$23:$23</definedName>
    <definedName name="QB_DATA_1" localSheetId="1" hidden="1">Sheet1!$24:$24,Sheet1!$25:$25,Sheet1!$26:$26</definedName>
    <definedName name="QB_FORMULA_0" localSheetId="1" hidden="1">Sheet1!$H$5,Sheet1!$I$5,Sheet1!$L$5,Sheet1!$M$5,Sheet1!$P$5,Sheet1!$Q$5,Sheet1!$T$5,Sheet1!$U$5,Sheet1!$X$5,Sheet1!$Y$5,Sheet1!$AA$5,Sheet1!$AB$5,Sheet1!$AC$5,Sheet1!$AD$5,Sheet1!$H$6,Sheet1!$I$6</definedName>
    <definedName name="QB_FORMULA_1" localSheetId="1" hidden="1">Sheet1!$L$6,Sheet1!$M$6,Sheet1!$P$6,Sheet1!$Q$6,Sheet1!$T$6,Sheet1!$U$6,Sheet1!$X$6,Sheet1!$Y$6,Sheet1!$AA$6,Sheet1!$AB$6,Sheet1!$AC$6,Sheet1!$AD$6,Sheet1!$H$7,Sheet1!$I$7,Sheet1!$L$7,Sheet1!$M$7</definedName>
    <definedName name="QB_FORMULA_10" localSheetId="1" hidden="1">Sheet1!$P$15,Sheet1!$Q$15,Sheet1!$R$15,Sheet1!$S$15,Sheet1!$T$15,Sheet1!$U$15,Sheet1!$V$15,Sheet1!$W$15,Sheet1!$X$15,Sheet1!$Y$15,Sheet1!$AA$15,Sheet1!$AB$15,Sheet1!$AC$15,Sheet1!$AD$15,Sheet1!$H$17,Sheet1!$I$17</definedName>
    <definedName name="QB_FORMULA_11" localSheetId="1" hidden="1">Sheet1!$L$17,Sheet1!$M$17,Sheet1!$P$17,Sheet1!$Q$17,Sheet1!$T$17,Sheet1!$U$17,Sheet1!$X$17,Sheet1!$Y$17,Sheet1!$AA$17,Sheet1!$AB$17,Sheet1!$AC$17,Sheet1!$AD$17,Sheet1!$H$18,Sheet1!$I$18,Sheet1!$L$18,Sheet1!$M$18</definedName>
    <definedName name="QB_FORMULA_12" localSheetId="1" hidden="1">Sheet1!$P$18,Sheet1!$Q$18,Sheet1!$T$18,Sheet1!$U$18,Sheet1!$X$18,Sheet1!$Y$18,Sheet1!$AA$18,Sheet1!$AB$18,Sheet1!$AC$18,Sheet1!$AD$18,Sheet1!$H$19,Sheet1!$I$19,Sheet1!$L$19,Sheet1!$M$19,Sheet1!$P$19,Sheet1!$Q$19</definedName>
    <definedName name="QB_FORMULA_13" localSheetId="1" hidden="1">Sheet1!$T$19,Sheet1!$U$19,Sheet1!$X$19,Sheet1!$Y$19,Sheet1!$AA$19,Sheet1!$AB$19,Sheet1!$AC$19,Sheet1!$AD$19,Sheet1!$H$20,Sheet1!$I$20,Sheet1!$L$20,Sheet1!$M$20,Sheet1!$P$20,Sheet1!$Q$20,Sheet1!$T$20,Sheet1!$U$20</definedName>
    <definedName name="QB_FORMULA_14" localSheetId="1" hidden="1">Sheet1!$X$20,Sheet1!$Y$20,Sheet1!$AA$20,Sheet1!$AB$20,Sheet1!$AC$20,Sheet1!$AD$20,Sheet1!$H$21,Sheet1!$I$21,Sheet1!$L$21,Sheet1!$M$21,Sheet1!$P$21,Sheet1!$Q$21,Sheet1!$T$21,Sheet1!$U$21,Sheet1!$X$21,Sheet1!$Y$21</definedName>
    <definedName name="QB_FORMULA_15" localSheetId="1" hidden="1">Sheet1!$AA$21,Sheet1!$AB$21,Sheet1!$AC$21,Sheet1!$AD$21,Sheet1!$H$22,Sheet1!$I$22,Sheet1!$L$22,Sheet1!$M$22,Sheet1!$P$22,Sheet1!$Q$22,Sheet1!$T$22,Sheet1!$U$22,Sheet1!$X$22,Sheet1!$Y$22,Sheet1!$AA$22,Sheet1!$AB$22</definedName>
    <definedName name="QB_FORMULA_16" localSheetId="1" hidden="1">Sheet1!$AC$22,Sheet1!$AD$22,Sheet1!$H$23,Sheet1!$I$23,Sheet1!$L$23,Sheet1!$M$23,Sheet1!$P$23,Sheet1!$Q$23,Sheet1!$T$23,Sheet1!$U$23,Sheet1!$X$23,Sheet1!$Y$23,Sheet1!$AA$23,Sheet1!$AB$23,Sheet1!$AC$23,Sheet1!$AD$23</definedName>
    <definedName name="QB_FORMULA_17" localSheetId="1" hidden="1">Sheet1!$H$24,Sheet1!$I$24,Sheet1!$L$24,Sheet1!$M$24,Sheet1!$P$24,Sheet1!$Q$24,Sheet1!$T$24,Sheet1!$U$24,Sheet1!$X$24,Sheet1!$Y$24,Sheet1!$AA$24,Sheet1!$AB$24,Sheet1!$AC$24,Sheet1!$AD$24,Sheet1!$H$25,Sheet1!$I$25</definedName>
    <definedName name="QB_FORMULA_18" localSheetId="1" hidden="1">Sheet1!$L$25,Sheet1!$M$25,Sheet1!$P$25,Sheet1!$Q$25,Sheet1!$T$25,Sheet1!$U$25,Sheet1!$X$25,Sheet1!$Y$25,Sheet1!$AA$25,Sheet1!$AB$25,Sheet1!$AC$25,Sheet1!$AD$25,Sheet1!$H$26,Sheet1!$I$26,Sheet1!$L$26,Sheet1!$M$26</definedName>
    <definedName name="QB_FORMULA_19" localSheetId="1" hidden="1">Sheet1!$P$26,Sheet1!$Q$26,Sheet1!$T$26,Sheet1!$U$26,Sheet1!$X$26,Sheet1!$Y$26,Sheet1!$AA$26,Sheet1!$AB$26,Sheet1!$AC$26,Sheet1!$AD$26,Sheet1!$F$27,Sheet1!$G$27,Sheet1!$H$27,Sheet1!$I$27,Sheet1!$J$27,Sheet1!$K$27</definedName>
    <definedName name="QB_FORMULA_2" localSheetId="1" hidden="1">Sheet1!$P$7,Sheet1!$Q$7,Sheet1!$T$7,Sheet1!$U$7,Sheet1!$X$7,Sheet1!$Y$7,Sheet1!$AA$7,Sheet1!$AB$7,Sheet1!$AC$7,Sheet1!$AD$7,Sheet1!$H$8,Sheet1!$I$8,Sheet1!$L$8,Sheet1!$M$8,Sheet1!$P$8,Sheet1!$Q$8</definedName>
    <definedName name="QB_FORMULA_20" localSheetId="1" hidden="1">Sheet1!$L$27,Sheet1!$M$27,Sheet1!$N$27,Sheet1!$O$27,Sheet1!$P$27,Sheet1!$Q$27,Sheet1!$R$27,Sheet1!$S$27,Sheet1!$T$27,Sheet1!$U$27,Sheet1!$V$27,Sheet1!$W$27,Sheet1!$X$27,Sheet1!$Y$27,Sheet1!$AA$27,Sheet1!$AB$27</definedName>
    <definedName name="QB_FORMULA_21" localSheetId="1" hidden="1">Sheet1!$AC$27,Sheet1!$AD$27,Sheet1!$F$28,Sheet1!$G$28,Sheet1!$H$28,Sheet1!$I$28,Sheet1!$J$28,Sheet1!$K$28,Sheet1!$L$28,Sheet1!$M$28,Sheet1!$N$28,Sheet1!$O$28,Sheet1!$P$28,Sheet1!$Q$28,Sheet1!$R$28,Sheet1!$S$28</definedName>
    <definedName name="QB_FORMULA_22" localSheetId="1" hidden="1">Sheet1!$T$28,Sheet1!$U$28,Sheet1!$V$28,Sheet1!$W$28,Sheet1!$X$28,Sheet1!$Y$28,Sheet1!$AA$28,Sheet1!$AB$28,Sheet1!$AC$28,Sheet1!$AD$28,Sheet1!$F$29,Sheet1!$G$29,Sheet1!$H$29,Sheet1!$I$29,Sheet1!$J$29,Sheet1!$K$29</definedName>
    <definedName name="QB_FORMULA_23" localSheetId="1" hidden="1">Sheet1!$L$29,Sheet1!$M$29,Sheet1!$N$29,Sheet1!$O$29,Sheet1!$P$29,Sheet1!$Q$29,Sheet1!$R$29,Sheet1!$S$29,Sheet1!$T$29,Sheet1!$U$29,Sheet1!$V$29,Sheet1!$W$29,Sheet1!$X$29,Sheet1!$Y$29,Sheet1!$AA$29,Sheet1!$AB$29</definedName>
    <definedName name="QB_FORMULA_24" localSheetId="1" hidden="1">Sheet1!$AC$29,Sheet1!$AD$29</definedName>
    <definedName name="QB_FORMULA_3" localSheetId="1" hidden="1">Sheet1!$T$8,Sheet1!$U$8,Sheet1!$X$8,Sheet1!$Y$8,Sheet1!$AA$8,Sheet1!$AB$8,Sheet1!$AC$8,Sheet1!$AD$8,Sheet1!$H$9,Sheet1!$I$9,Sheet1!$L$9,Sheet1!$M$9,Sheet1!$P$9,Sheet1!$Q$9,Sheet1!$T$9,Sheet1!$U$9</definedName>
    <definedName name="QB_FORMULA_4" localSheetId="1" hidden="1">Sheet1!$X$9,Sheet1!$Y$9,Sheet1!$AA$9,Sheet1!$AB$9,Sheet1!$AC$9,Sheet1!$AD$9,Sheet1!$H$10,Sheet1!$I$10,Sheet1!$L$10,Sheet1!$M$10,Sheet1!$P$10,Sheet1!$Q$10,Sheet1!$T$10,Sheet1!$U$10,Sheet1!$X$10,Sheet1!$Y$10</definedName>
    <definedName name="QB_FORMULA_5" localSheetId="1" hidden="1">Sheet1!$AA$10,Sheet1!$AB$10,Sheet1!$AC$10,Sheet1!$AD$10,Sheet1!$H$11,Sheet1!$I$11,Sheet1!$L$11,Sheet1!$M$11,Sheet1!$P$11,Sheet1!$Q$11,Sheet1!$T$11,Sheet1!$U$11,Sheet1!$X$11,Sheet1!$Y$11,Sheet1!$AA$11,Sheet1!$AB$11</definedName>
    <definedName name="QB_FORMULA_6" localSheetId="1" hidden="1">Sheet1!$AC$11,Sheet1!$AD$11,Sheet1!$H$12,Sheet1!$I$12,Sheet1!$L$12,Sheet1!$M$12,Sheet1!$P$12,Sheet1!$Q$12,Sheet1!$T$12,Sheet1!$U$12,Sheet1!$X$12,Sheet1!$Y$12,Sheet1!$AA$12,Sheet1!$AB$12,Sheet1!$AC$12,Sheet1!$AD$12</definedName>
    <definedName name="QB_FORMULA_7" localSheetId="1" hidden="1">Sheet1!$H$13,Sheet1!$I$13,Sheet1!$L$13,Sheet1!$M$13,Sheet1!$P$13,Sheet1!$Q$13,Sheet1!$T$13,Sheet1!$U$13,Sheet1!$X$13,Sheet1!$Y$13,Sheet1!$AA$13,Sheet1!$AB$13,Sheet1!$AC$13,Sheet1!$AD$13,Sheet1!$F$14,Sheet1!$G$14</definedName>
    <definedName name="QB_FORMULA_8" localSheetId="1" hidden="1">Sheet1!$H$14,Sheet1!$I$14,Sheet1!$J$14,Sheet1!$K$14,Sheet1!$L$14,Sheet1!$M$14,Sheet1!$N$14,Sheet1!$O$14,Sheet1!$P$14,Sheet1!$Q$14,Sheet1!$R$14,Sheet1!$S$14,Sheet1!$T$14,Sheet1!$U$14,Sheet1!$V$14,Sheet1!$W$14</definedName>
    <definedName name="QB_FORMULA_9" localSheetId="1" hidden="1">Sheet1!$X$14,Sheet1!$Y$14,Sheet1!$AA$14,Sheet1!$AB$14,Sheet1!$AC$14,Sheet1!$AD$14,Sheet1!$F$15,Sheet1!$G$15,Sheet1!$H$15,Sheet1!$I$15,Sheet1!$J$15,Sheet1!$K$15,Sheet1!$L$15,Sheet1!$M$15,Sheet1!$N$15,Sheet1!$O$15</definedName>
    <definedName name="QB_ROW_101340" localSheetId="1" hidden="1">Sheet1!$E$7</definedName>
    <definedName name="QB_ROW_110340" localSheetId="1" hidden="1">Sheet1!$E$8</definedName>
    <definedName name="QB_ROW_116340" localSheetId="1" hidden="1">Sheet1!$E$9</definedName>
    <definedName name="QB_ROW_143340" localSheetId="1" hidden="1">Sheet1!$E$10</definedName>
    <definedName name="QB_ROW_145340" localSheetId="1" hidden="1">Sheet1!$E$11</definedName>
    <definedName name="QB_ROW_147240" localSheetId="1" hidden="1">Sheet1!$E$12</definedName>
    <definedName name="QB_ROW_148340" localSheetId="1" hidden="1">Sheet1!$E$13</definedName>
    <definedName name="QB_ROW_163340" localSheetId="1" hidden="1">Sheet1!$E$17</definedName>
    <definedName name="QB_ROW_18301" localSheetId="1" hidden="1">Sheet1!$A$29</definedName>
    <definedName name="QB_ROW_19011" localSheetId="1" hidden="1">Sheet1!$B$3</definedName>
    <definedName name="QB_ROW_19311" localSheetId="1" hidden="1">Sheet1!$B$28</definedName>
    <definedName name="QB_ROW_20031" localSheetId="1" hidden="1">Sheet1!$D$4</definedName>
    <definedName name="QB_ROW_20331" localSheetId="1" hidden="1">Sheet1!$D$14</definedName>
    <definedName name="QB_ROW_21031" localSheetId="1" hidden="1">Sheet1!$D$16</definedName>
    <definedName name="QB_ROW_21331" localSheetId="1" hidden="1">Sheet1!$D$27</definedName>
    <definedName name="QB_ROW_213340" localSheetId="1" hidden="1">Sheet1!$E$18</definedName>
    <definedName name="QB_ROW_232340" localSheetId="1" hidden="1">Sheet1!$E$19</definedName>
    <definedName name="QB_ROW_249340" localSheetId="1" hidden="1">Sheet1!$E$20</definedName>
    <definedName name="QB_ROW_295340" localSheetId="1" hidden="1">Sheet1!$E$21</definedName>
    <definedName name="QB_ROW_313340" localSheetId="1" hidden="1">Sheet1!$E$22</definedName>
    <definedName name="QB_ROW_338340" localSheetId="1" hidden="1">Sheet1!$E$23</definedName>
    <definedName name="QB_ROW_372340" localSheetId="1" hidden="1">Sheet1!$E$24</definedName>
    <definedName name="QB_ROW_393340" localSheetId="1" hidden="1">Sheet1!$E$25</definedName>
    <definedName name="QB_ROW_411240" localSheetId="1" hidden="1">Sheet1!$E$26</definedName>
    <definedName name="QB_ROW_61340" localSheetId="1" hidden="1">Sheet1!$E$5</definedName>
    <definedName name="QB_ROW_85340" localSheetId="1" hidden="1">Sheet1!$E$6</definedName>
    <definedName name="QB_ROW_86321" localSheetId="1" hidden="1">Sheet1!$C$15</definedName>
    <definedName name="QBCANSUPPORTUPDATE" localSheetId="1">TRUE</definedName>
    <definedName name="QBCOMPANYFILENAME" localSheetId="1">"C:\Users\Owner\Desktop\All Users Documents\Intuit\QuickBooks\Company Files\General Fund 2013.QBW"</definedName>
    <definedName name="QBENDDATE" localSheetId="1">20221130</definedName>
    <definedName name="QBHEADERSONSCREEN" localSheetId="1">FALSE</definedName>
    <definedName name="QBMETADATASIZE" localSheetId="1">5924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FALSE</definedName>
    <definedName name="QBREPORTCOLAXIS" localSheetId="1">6</definedName>
    <definedName name="QBREPORTCOMPANYID" localSheetId="1">"a2f06516b8ba45d08379e36068fdc11a"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TRUE</definedName>
    <definedName name="QBREPORTCOMPARECOL_BUDGET" localSheetId="1">TRUE</definedName>
    <definedName name="QBREPORTCOMPARECOL_BUDPCT" localSheetId="1">TRUE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24</definedName>
    <definedName name="QBREPORTTYPE" localSheetId="1">288</definedName>
    <definedName name="QBROWHEADERS" localSheetId="1">5</definedName>
    <definedName name="QBSTARTDATE" localSheetId="1">20220701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7" i="1" l="1"/>
  <c r="Y27" i="1" s="1"/>
  <c r="V27" i="1"/>
  <c r="X27" i="1" s="1"/>
  <c r="S27" i="1"/>
  <c r="T27" i="1" s="1"/>
  <c r="R27" i="1"/>
  <c r="O27" i="1"/>
  <c r="Q27" i="1" s="1"/>
  <c r="N27" i="1"/>
  <c r="P27" i="1" s="1"/>
  <c r="K27" i="1"/>
  <c r="M27" i="1" s="1"/>
  <c r="J27" i="1"/>
  <c r="L27" i="1" s="1"/>
  <c r="G27" i="1"/>
  <c r="AB27" i="1" s="1"/>
  <c r="F27" i="1"/>
  <c r="AA27" i="1" s="1"/>
  <c r="AC27" i="1" s="1"/>
  <c r="AB26" i="1"/>
  <c r="AD26" i="1" s="1"/>
  <c r="AA26" i="1"/>
  <c r="AC26" i="1" s="1"/>
  <c r="Y26" i="1"/>
  <c r="X26" i="1"/>
  <c r="U26" i="1"/>
  <c r="T26" i="1"/>
  <c r="Q26" i="1"/>
  <c r="P26" i="1"/>
  <c r="M26" i="1"/>
  <c r="L26" i="1"/>
  <c r="I26" i="1"/>
  <c r="H26" i="1"/>
  <c r="AD25" i="1"/>
  <c r="AB25" i="1"/>
  <c r="AC25" i="1" s="1"/>
  <c r="AA25" i="1"/>
  <c r="Y25" i="1"/>
  <c r="X25" i="1"/>
  <c r="U25" i="1"/>
  <c r="T25" i="1"/>
  <c r="Q25" i="1"/>
  <c r="P25" i="1"/>
  <c r="M25" i="1"/>
  <c r="L25" i="1"/>
  <c r="I25" i="1"/>
  <c r="H25" i="1"/>
  <c r="AB24" i="1"/>
  <c r="AD24" i="1" s="1"/>
  <c r="AA24" i="1"/>
  <c r="AC24" i="1" s="1"/>
  <c r="Y24" i="1"/>
  <c r="X24" i="1"/>
  <c r="U24" i="1"/>
  <c r="T24" i="1"/>
  <c r="Q24" i="1"/>
  <c r="P24" i="1"/>
  <c r="M24" i="1"/>
  <c r="L24" i="1"/>
  <c r="I24" i="1"/>
  <c r="H24" i="1"/>
  <c r="AB23" i="1"/>
  <c r="AD23" i="1" s="1"/>
  <c r="AA23" i="1"/>
  <c r="AC23" i="1" s="1"/>
  <c r="Y23" i="1"/>
  <c r="X23" i="1"/>
  <c r="U23" i="1"/>
  <c r="T23" i="1"/>
  <c r="Q23" i="1"/>
  <c r="P23" i="1"/>
  <c r="M23" i="1"/>
  <c r="L23" i="1"/>
  <c r="I23" i="1"/>
  <c r="H23" i="1"/>
  <c r="AB22" i="1"/>
  <c r="AC22" i="1" s="1"/>
  <c r="AA22" i="1"/>
  <c r="Y22" i="1"/>
  <c r="X22" i="1"/>
  <c r="U22" i="1"/>
  <c r="T22" i="1"/>
  <c r="Q22" i="1"/>
  <c r="P22" i="1"/>
  <c r="M22" i="1"/>
  <c r="L22" i="1"/>
  <c r="I22" i="1"/>
  <c r="H22" i="1"/>
  <c r="AD21" i="1"/>
  <c r="AC21" i="1"/>
  <c r="AB21" i="1"/>
  <c r="AA21" i="1"/>
  <c r="Y21" i="1"/>
  <c r="X21" i="1"/>
  <c r="U21" i="1"/>
  <c r="T21" i="1"/>
  <c r="Q21" i="1"/>
  <c r="P21" i="1"/>
  <c r="M21" i="1"/>
  <c r="L21" i="1"/>
  <c r="I21" i="1"/>
  <c r="H21" i="1"/>
  <c r="AB20" i="1"/>
  <c r="AD20" i="1" s="1"/>
  <c r="AA20" i="1"/>
  <c r="AC20" i="1" s="1"/>
  <c r="Y20" i="1"/>
  <c r="X20" i="1"/>
  <c r="U20" i="1"/>
  <c r="T20" i="1"/>
  <c r="Q20" i="1"/>
  <c r="P20" i="1"/>
  <c r="M20" i="1"/>
  <c r="L20" i="1"/>
  <c r="I20" i="1"/>
  <c r="H20" i="1"/>
  <c r="AD19" i="1"/>
  <c r="AB19" i="1"/>
  <c r="AC19" i="1" s="1"/>
  <c r="AA19" i="1"/>
  <c r="Y19" i="1"/>
  <c r="X19" i="1"/>
  <c r="U19" i="1"/>
  <c r="T19" i="1"/>
  <c r="Q19" i="1"/>
  <c r="P19" i="1"/>
  <c r="M19" i="1"/>
  <c r="L19" i="1"/>
  <c r="I19" i="1"/>
  <c r="H19" i="1"/>
  <c r="AB18" i="1"/>
  <c r="AD18" i="1" s="1"/>
  <c r="AA18" i="1"/>
  <c r="AC18" i="1" s="1"/>
  <c r="Y18" i="1"/>
  <c r="X18" i="1"/>
  <c r="U18" i="1"/>
  <c r="T18" i="1"/>
  <c r="Q18" i="1"/>
  <c r="P18" i="1"/>
  <c r="M18" i="1"/>
  <c r="L18" i="1"/>
  <c r="I18" i="1"/>
  <c r="H18" i="1"/>
  <c r="AB17" i="1"/>
  <c r="AD17" i="1" s="1"/>
  <c r="AA17" i="1"/>
  <c r="AC17" i="1" s="1"/>
  <c r="Y17" i="1"/>
  <c r="X17" i="1"/>
  <c r="U17" i="1"/>
  <c r="T17" i="1"/>
  <c r="Q17" i="1"/>
  <c r="P17" i="1"/>
  <c r="M17" i="1"/>
  <c r="L17" i="1"/>
  <c r="I17" i="1"/>
  <c r="H17" i="1"/>
  <c r="W14" i="1"/>
  <c r="Y14" i="1" s="1"/>
  <c r="V14" i="1"/>
  <c r="X14" i="1" s="1"/>
  <c r="S14" i="1"/>
  <c r="U14" i="1" s="1"/>
  <c r="R14" i="1"/>
  <c r="T14" i="1" s="1"/>
  <c r="O14" i="1"/>
  <c r="P14" i="1" s="1"/>
  <c r="N14" i="1"/>
  <c r="N15" i="1" s="1"/>
  <c r="K14" i="1"/>
  <c r="M14" i="1" s="1"/>
  <c r="J14" i="1"/>
  <c r="L14" i="1" s="1"/>
  <c r="G14" i="1"/>
  <c r="I14" i="1" s="1"/>
  <c r="F14" i="1"/>
  <c r="H14" i="1" s="1"/>
  <c r="AB13" i="1"/>
  <c r="AC13" i="1" s="1"/>
  <c r="AA13" i="1"/>
  <c r="Y13" i="1"/>
  <c r="X13" i="1"/>
  <c r="U13" i="1"/>
  <c r="T13" i="1"/>
  <c r="Q13" i="1"/>
  <c r="P13" i="1"/>
  <c r="M13" i="1"/>
  <c r="L13" i="1"/>
  <c r="I13" i="1"/>
  <c r="H13" i="1"/>
  <c r="AD12" i="1"/>
  <c r="AC12" i="1"/>
  <c r="AB12" i="1"/>
  <c r="AA12" i="1"/>
  <c r="Y12" i="1"/>
  <c r="X12" i="1"/>
  <c r="U12" i="1"/>
  <c r="T12" i="1"/>
  <c r="Q12" i="1"/>
  <c r="P12" i="1"/>
  <c r="M12" i="1"/>
  <c r="L12" i="1"/>
  <c r="I12" i="1"/>
  <c r="H12" i="1"/>
  <c r="AB11" i="1"/>
  <c r="AD11" i="1" s="1"/>
  <c r="AA11" i="1"/>
  <c r="AC11" i="1" s="1"/>
  <c r="Y11" i="1"/>
  <c r="X11" i="1"/>
  <c r="U11" i="1"/>
  <c r="T11" i="1"/>
  <c r="Q11" i="1"/>
  <c r="P11" i="1"/>
  <c r="M11" i="1"/>
  <c r="L11" i="1"/>
  <c r="I11" i="1"/>
  <c r="H11" i="1"/>
  <c r="AD10" i="1"/>
  <c r="AC10" i="1"/>
  <c r="AB10" i="1"/>
  <c r="AA10" i="1"/>
  <c r="Y10" i="1"/>
  <c r="X10" i="1"/>
  <c r="U10" i="1"/>
  <c r="T10" i="1"/>
  <c r="Q10" i="1"/>
  <c r="P10" i="1"/>
  <c r="M10" i="1"/>
  <c r="L10" i="1"/>
  <c r="I10" i="1"/>
  <c r="H10" i="1"/>
  <c r="AB9" i="1"/>
  <c r="AD9" i="1" s="1"/>
  <c r="AA9" i="1"/>
  <c r="AC9" i="1" s="1"/>
  <c r="Y9" i="1"/>
  <c r="X9" i="1"/>
  <c r="U9" i="1"/>
  <c r="T9" i="1"/>
  <c r="Q9" i="1"/>
  <c r="P9" i="1"/>
  <c r="M9" i="1"/>
  <c r="L9" i="1"/>
  <c r="I9" i="1"/>
  <c r="H9" i="1"/>
  <c r="AB8" i="1"/>
  <c r="AD8" i="1" s="1"/>
  <c r="AA8" i="1"/>
  <c r="AC8" i="1" s="1"/>
  <c r="Y8" i="1"/>
  <c r="X8" i="1"/>
  <c r="U8" i="1"/>
  <c r="T8" i="1"/>
  <c r="Q8" i="1"/>
  <c r="P8" i="1"/>
  <c r="M8" i="1"/>
  <c r="L8" i="1"/>
  <c r="I8" i="1"/>
  <c r="H8" i="1"/>
  <c r="AB7" i="1"/>
  <c r="AD7" i="1" s="1"/>
  <c r="AA7" i="1"/>
  <c r="Y7" i="1"/>
  <c r="X7" i="1"/>
  <c r="U7" i="1"/>
  <c r="T7" i="1"/>
  <c r="Q7" i="1"/>
  <c r="P7" i="1"/>
  <c r="M7" i="1"/>
  <c r="L7" i="1"/>
  <c r="I7" i="1"/>
  <c r="H7" i="1"/>
  <c r="AD6" i="1"/>
  <c r="AC6" i="1"/>
  <c r="AB6" i="1"/>
  <c r="AA6" i="1"/>
  <c r="Y6" i="1"/>
  <c r="X6" i="1"/>
  <c r="U6" i="1"/>
  <c r="T6" i="1"/>
  <c r="Q6" i="1"/>
  <c r="P6" i="1"/>
  <c r="M6" i="1"/>
  <c r="L6" i="1"/>
  <c r="I6" i="1"/>
  <c r="H6" i="1"/>
  <c r="AB5" i="1"/>
  <c r="AD5" i="1" s="1"/>
  <c r="AA5" i="1"/>
  <c r="AC5" i="1" s="1"/>
  <c r="Y5" i="1"/>
  <c r="X5" i="1"/>
  <c r="U5" i="1"/>
  <c r="T5" i="1"/>
  <c r="Q5" i="1"/>
  <c r="P5" i="1"/>
  <c r="M5" i="1"/>
  <c r="L5" i="1"/>
  <c r="I5" i="1"/>
  <c r="H5" i="1"/>
  <c r="AD27" i="1" l="1"/>
  <c r="N28" i="1"/>
  <c r="AA14" i="1"/>
  <c r="AC7" i="1"/>
  <c r="AD13" i="1"/>
  <c r="Q14" i="1"/>
  <c r="AD22" i="1"/>
  <c r="I27" i="1"/>
  <c r="U27" i="1"/>
  <c r="H27" i="1"/>
  <c r="F15" i="1"/>
  <c r="R15" i="1"/>
  <c r="G15" i="1"/>
  <c r="S15" i="1"/>
  <c r="AB14" i="1"/>
  <c r="AD14" i="1" s="1"/>
  <c r="O15" i="1"/>
  <c r="J15" i="1"/>
  <c r="V15" i="1"/>
  <c r="K15" i="1"/>
  <c r="W15" i="1"/>
  <c r="H15" i="1" l="1"/>
  <c r="F28" i="1"/>
  <c r="AA15" i="1"/>
  <c r="X15" i="1"/>
  <c r="V28" i="1"/>
  <c r="I15" i="1"/>
  <c r="AB15" i="1"/>
  <c r="AD15" i="1" s="1"/>
  <c r="G28" i="1"/>
  <c r="T15" i="1"/>
  <c r="R28" i="1"/>
  <c r="P28" i="1"/>
  <c r="N29" i="1"/>
  <c r="Y15" i="1"/>
  <c r="W28" i="1"/>
  <c r="M15" i="1"/>
  <c r="K28" i="1"/>
  <c r="L15" i="1"/>
  <c r="J28" i="1"/>
  <c r="O28" i="1"/>
  <c r="Q15" i="1"/>
  <c r="AC14" i="1"/>
  <c r="U15" i="1"/>
  <c r="S28" i="1"/>
  <c r="P15" i="1"/>
  <c r="AA28" i="1" l="1"/>
  <c r="AC28" i="1" s="1"/>
  <c r="H28" i="1"/>
  <c r="F29" i="1"/>
  <c r="AB28" i="1"/>
  <c r="G29" i="1"/>
  <c r="I28" i="1"/>
  <c r="L28" i="1"/>
  <c r="J29" i="1"/>
  <c r="Q28" i="1"/>
  <c r="O29" i="1"/>
  <c r="Q29" i="1" s="1"/>
  <c r="X28" i="1"/>
  <c r="V29" i="1"/>
  <c r="X29" i="1" s="1"/>
  <c r="Y28" i="1"/>
  <c r="W29" i="1"/>
  <c r="S29" i="1"/>
  <c r="U28" i="1"/>
  <c r="T28" i="1"/>
  <c r="R29" i="1"/>
  <c r="T29" i="1" s="1"/>
  <c r="M28" i="1"/>
  <c r="K29" i="1"/>
  <c r="M29" i="1" s="1"/>
  <c r="AC15" i="1"/>
  <c r="L29" i="1" l="1"/>
  <c r="P29" i="1"/>
  <c r="AB29" i="1"/>
  <c r="I29" i="1"/>
  <c r="AD28" i="1"/>
  <c r="U29" i="1"/>
  <c r="Y29" i="1"/>
  <c r="AA29" i="1"/>
  <c r="AC29" i="1" s="1"/>
  <c r="H29" i="1"/>
  <c r="AD29" i="1" l="1"/>
</calcChain>
</file>

<file path=xl/sharedStrings.xml><?xml version="1.0" encoding="utf-8"?>
<sst xmlns="http://schemas.openxmlformats.org/spreadsheetml/2006/main" count="52" uniqueCount="37">
  <si>
    <t>TOTAL</t>
  </si>
  <si>
    <t>Jul 22</t>
  </si>
  <si>
    <t>Budget</t>
  </si>
  <si>
    <t>$ Over Budget</t>
  </si>
  <si>
    <t>% of Budget</t>
  </si>
  <si>
    <t>Aug 22</t>
  </si>
  <si>
    <t>Sep 22</t>
  </si>
  <si>
    <t>Oct 22</t>
  </si>
  <si>
    <t>Nov 22</t>
  </si>
  <si>
    <t>Jul - Nov 22</t>
  </si>
  <si>
    <t>Ordinary Income/Expense</t>
  </si>
  <si>
    <t>Income</t>
  </si>
  <si>
    <t>31.0000 · Taxes</t>
  </si>
  <si>
    <t>32.0000 · Licenses and Permits</t>
  </si>
  <si>
    <t>33.0000 · Intergovernmental Revenue</t>
  </si>
  <si>
    <t>33.4000 · State Government Grants</t>
  </si>
  <si>
    <t>34.0000 · Chgs. for Services</t>
  </si>
  <si>
    <t>35.0000 · Fines and forfeitures</t>
  </si>
  <si>
    <t>36.0000 · Investment Income</t>
  </si>
  <si>
    <t>37.0000 · Contr. and Don. from Priv. Sour</t>
  </si>
  <si>
    <t>38.0000 · Miscellaneous</t>
  </si>
  <si>
    <t>Total Income</t>
  </si>
  <si>
    <t>Gross Profit</t>
  </si>
  <si>
    <t>Expense</t>
  </si>
  <si>
    <t>051 · B,F&amp;A</t>
  </si>
  <si>
    <t>061 · Mayor and Council</t>
  </si>
  <si>
    <t>071 · Building, Zoning and Planning</t>
  </si>
  <si>
    <t>081 · Lakes, Parks and Rec.</t>
  </si>
  <si>
    <t>091 · Police</t>
  </si>
  <si>
    <t>101 · Fire</t>
  </si>
  <si>
    <t>111 · Buildings and Grounds</t>
  </si>
  <si>
    <t>121 · Roads, Streets and Drainage</t>
  </si>
  <si>
    <t>131 · Municipal Court</t>
  </si>
  <si>
    <t>6560 · Payroll Expenses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</si>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</sst>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4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D4F5886C-0D95-4E30-8FF9-22295D41F2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914400</xdr:colOff>
      <xdr:row>30</xdr:row>
      <xdr:rowOff>60960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CDB12E0-62BF-4D90-A740-BC1F9BA82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71120" cy="6332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91440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F52F1D0-C90C-B304-1CEC-5C2B8A5AFC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91440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B550EB8D-0771-6983-3EEB-E82DA731B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E3C89-33A3-45EC-A604-8C8BD24B8FD4}">
  <dimension ref="B1:C40"/>
  <sheetViews>
    <sheetView showGridLines="0" zoomScale="84" zoomScaleNormal="84" workbookViewId="0"/>
  </sheetViews>
  <sheetFormatPr defaultRowHeight="14.4" x14ac:dyDescent="0.3"/>
  <cols>
    <col min="1" max="1" width="3" style="20" customWidth="1"/>
    <col min="2" max="2" width="4.109375" style="20" customWidth="1"/>
    <col min="3" max="3" width="54" style="20" customWidth="1"/>
    <col min="4" max="4" width="3.6640625" style="20" customWidth="1"/>
    <col min="5" max="5" width="90.33203125" style="20" customWidth="1"/>
    <col min="6" max="7" width="8.88671875" style="20"/>
    <col min="8" max="8" width="15.44140625" style="20" customWidth="1"/>
    <col min="9" max="9" width="5.109375" style="20" customWidth="1"/>
    <col min="10" max="11" width="8.88671875" style="20"/>
    <col min="12" max="12" width="3" style="20" customWidth="1"/>
    <col min="13" max="15" width="8.88671875" style="20"/>
    <col min="16" max="16" width="7" style="20" customWidth="1"/>
    <col min="17" max="256" width="8.88671875" style="20"/>
    <col min="257" max="257" width="3" style="20" customWidth="1"/>
    <col min="258" max="258" width="4.109375" style="20" customWidth="1"/>
    <col min="259" max="259" width="54" style="20" customWidth="1"/>
    <col min="260" max="260" width="3.6640625" style="20" customWidth="1"/>
    <col min="261" max="261" width="90.33203125" style="20" customWidth="1"/>
    <col min="262" max="263" width="8.88671875" style="20"/>
    <col min="264" max="264" width="15.44140625" style="20" customWidth="1"/>
    <col min="265" max="265" width="5.109375" style="20" customWidth="1"/>
    <col min="266" max="267" width="8.88671875" style="20"/>
    <col min="268" max="268" width="3" style="20" customWidth="1"/>
    <col min="269" max="271" width="8.88671875" style="20"/>
    <col min="272" max="272" width="7" style="20" customWidth="1"/>
    <col min="273" max="512" width="8.88671875" style="20"/>
    <col min="513" max="513" width="3" style="20" customWidth="1"/>
    <col min="514" max="514" width="4.109375" style="20" customWidth="1"/>
    <col min="515" max="515" width="54" style="20" customWidth="1"/>
    <col min="516" max="516" width="3.6640625" style="20" customWidth="1"/>
    <col min="517" max="517" width="90.33203125" style="20" customWidth="1"/>
    <col min="518" max="519" width="8.88671875" style="20"/>
    <col min="520" max="520" width="15.44140625" style="20" customWidth="1"/>
    <col min="521" max="521" width="5.109375" style="20" customWidth="1"/>
    <col min="522" max="523" width="8.88671875" style="20"/>
    <col min="524" max="524" width="3" style="20" customWidth="1"/>
    <col min="525" max="527" width="8.88671875" style="20"/>
    <col min="528" max="528" width="7" style="20" customWidth="1"/>
    <col min="529" max="768" width="8.88671875" style="20"/>
    <col min="769" max="769" width="3" style="20" customWidth="1"/>
    <col min="770" max="770" width="4.109375" style="20" customWidth="1"/>
    <col min="771" max="771" width="54" style="20" customWidth="1"/>
    <col min="772" max="772" width="3.6640625" style="20" customWidth="1"/>
    <col min="773" max="773" width="90.33203125" style="20" customWidth="1"/>
    <col min="774" max="775" width="8.88671875" style="20"/>
    <col min="776" max="776" width="15.44140625" style="20" customWidth="1"/>
    <col min="777" max="777" width="5.109375" style="20" customWidth="1"/>
    <col min="778" max="779" width="8.88671875" style="20"/>
    <col min="780" max="780" width="3" style="20" customWidth="1"/>
    <col min="781" max="783" width="8.88671875" style="20"/>
    <col min="784" max="784" width="7" style="20" customWidth="1"/>
    <col min="785" max="1024" width="8.88671875" style="20"/>
    <col min="1025" max="1025" width="3" style="20" customWidth="1"/>
    <col min="1026" max="1026" width="4.109375" style="20" customWidth="1"/>
    <col min="1027" max="1027" width="54" style="20" customWidth="1"/>
    <col min="1028" max="1028" width="3.6640625" style="20" customWidth="1"/>
    <col min="1029" max="1029" width="90.33203125" style="20" customWidth="1"/>
    <col min="1030" max="1031" width="8.88671875" style="20"/>
    <col min="1032" max="1032" width="15.44140625" style="20" customWidth="1"/>
    <col min="1033" max="1033" width="5.109375" style="20" customWidth="1"/>
    <col min="1034" max="1035" width="8.88671875" style="20"/>
    <col min="1036" max="1036" width="3" style="20" customWidth="1"/>
    <col min="1037" max="1039" width="8.88671875" style="20"/>
    <col min="1040" max="1040" width="7" style="20" customWidth="1"/>
    <col min="1041" max="1280" width="8.88671875" style="20"/>
    <col min="1281" max="1281" width="3" style="20" customWidth="1"/>
    <col min="1282" max="1282" width="4.109375" style="20" customWidth="1"/>
    <col min="1283" max="1283" width="54" style="20" customWidth="1"/>
    <col min="1284" max="1284" width="3.6640625" style="20" customWidth="1"/>
    <col min="1285" max="1285" width="90.33203125" style="20" customWidth="1"/>
    <col min="1286" max="1287" width="8.88671875" style="20"/>
    <col min="1288" max="1288" width="15.44140625" style="20" customWidth="1"/>
    <col min="1289" max="1289" width="5.109375" style="20" customWidth="1"/>
    <col min="1290" max="1291" width="8.88671875" style="20"/>
    <col min="1292" max="1292" width="3" style="20" customWidth="1"/>
    <col min="1293" max="1295" width="8.88671875" style="20"/>
    <col min="1296" max="1296" width="7" style="20" customWidth="1"/>
    <col min="1297" max="1536" width="8.88671875" style="20"/>
    <col min="1537" max="1537" width="3" style="20" customWidth="1"/>
    <col min="1538" max="1538" width="4.109375" style="20" customWidth="1"/>
    <col min="1539" max="1539" width="54" style="20" customWidth="1"/>
    <col min="1540" max="1540" width="3.6640625" style="20" customWidth="1"/>
    <col min="1541" max="1541" width="90.33203125" style="20" customWidth="1"/>
    <col min="1542" max="1543" width="8.88671875" style="20"/>
    <col min="1544" max="1544" width="15.44140625" style="20" customWidth="1"/>
    <col min="1545" max="1545" width="5.109375" style="20" customWidth="1"/>
    <col min="1546" max="1547" width="8.88671875" style="20"/>
    <col min="1548" max="1548" width="3" style="20" customWidth="1"/>
    <col min="1549" max="1551" width="8.88671875" style="20"/>
    <col min="1552" max="1552" width="7" style="20" customWidth="1"/>
    <col min="1553" max="1792" width="8.88671875" style="20"/>
    <col min="1793" max="1793" width="3" style="20" customWidth="1"/>
    <col min="1794" max="1794" width="4.109375" style="20" customWidth="1"/>
    <col min="1795" max="1795" width="54" style="20" customWidth="1"/>
    <col min="1796" max="1796" width="3.6640625" style="20" customWidth="1"/>
    <col min="1797" max="1797" width="90.33203125" style="20" customWidth="1"/>
    <col min="1798" max="1799" width="8.88671875" style="20"/>
    <col min="1800" max="1800" width="15.44140625" style="20" customWidth="1"/>
    <col min="1801" max="1801" width="5.109375" style="20" customWidth="1"/>
    <col min="1802" max="1803" width="8.88671875" style="20"/>
    <col min="1804" max="1804" width="3" style="20" customWidth="1"/>
    <col min="1805" max="1807" width="8.88671875" style="20"/>
    <col min="1808" max="1808" width="7" style="20" customWidth="1"/>
    <col min="1809" max="2048" width="8.88671875" style="20"/>
    <col min="2049" max="2049" width="3" style="20" customWidth="1"/>
    <col min="2050" max="2050" width="4.109375" style="20" customWidth="1"/>
    <col min="2051" max="2051" width="54" style="20" customWidth="1"/>
    <col min="2052" max="2052" width="3.6640625" style="20" customWidth="1"/>
    <col min="2053" max="2053" width="90.33203125" style="20" customWidth="1"/>
    <col min="2054" max="2055" width="8.88671875" style="20"/>
    <col min="2056" max="2056" width="15.44140625" style="20" customWidth="1"/>
    <col min="2057" max="2057" width="5.109375" style="20" customWidth="1"/>
    <col min="2058" max="2059" width="8.88671875" style="20"/>
    <col min="2060" max="2060" width="3" style="20" customWidth="1"/>
    <col min="2061" max="2063" width="8.88671875" style="20"/>
    <col min="2064" max="2064" width="7" style="20" customWidth="1"/>
    <col min="2065" max="2304" width="8.88671875" style="20"/>
    <col min="2305" max="2305" width="3" style="20" customWidth="1"/>
    <col min="2306" max="2306" width="4.109375" style="20" customWidth="1"/>
    <col min="2307" max="2307" width="54" style="20" customWidth="1"/>
    <col min="2308" max="2308" width="3.6640625" style="20" customWidth="1"/>
    <col min="2309" max="2309" width="90.33203125" style="20" customWidth="1"/>
    <col min="2310" max="2311" width="8.88671875" style="20"/>
    <col min="2312" max="2312" width="15.44140625" style="20" customWidth="1"/>
    <col min="2313" max="2313" width="5.109375" style="20" customWidth="1"/>
    <col min="2314" max="2315" width="8.88671875" style="20"/>
    <col min="2316" max="2316" width="3" style="20" customWidth="1"/>
    <col min="2317" max="2319" width="8.88671875" style="20"/>
    <col min="2320" max="2320" width="7" style="20" customWidth="1"/>
    <col min="2321" max="2560" width="8.88671875" style="20"/>
    <col min="2561" max="2561" width="3" style="20" customWidth="1"/>
    <col min="2562" max="2562" width="4.109375" style="20" customWidth="1"/>
    <col min="2563" max="2563" width="54" style="20" customWidth="1"/>
    <col min="2564" max="2564" width="3.6640625" style="20" customWidth="1"/>
    <col min="2565" max="2565" width="90.33203125" style="20" customWidth="1"/>
    <col min="2566" max="2567" width="8.88671875" style="20"/>
    <col min="2568" max="2568" width="15.44140625" style="20" customWidth="1"/>
    <col min="2569" max="2569" width="5.109375" style="20" customWidth="1"/>
    <col min="2570" max="2571" width="8.88671875" style="20"/>
    <col min="2572" max="2572" width="3" style="20" customWidth="1"/>
    <col min="2573" max="2575" width="8.88671875" style="20"/>
    <col min="2576" max="2576" width="7" style="20" customWidth="1"/>
    <col min="2577" max="2816" width="8.88671875" style="20"/>
    <col min="2817" max="2817" width="3" style="20" customWidth="1"/>
    <col min="2818" max="2818" width="4.109375" style="20" customWidth="1"/>
    <col min="2819" max="2819" width="54" style="20" customWidth="1"/>
    <col min="2820" max="2820" width="3.6640625" style="20" customWidth="1"/>
    <col min="2821" max="2821" width="90.33203125" style="20" customWidth="1"/>
    <col min="2822" max="2823" width="8.88671875" style="20"/>
    <col min="2824" max="2824" width="15.44140625" style="20" customWidth="1"/>
    <col min="2825" max="2825" width="5.109375" style="20" customWidth="1"/>
    <col min="2826" max="2827" width="8.88671875" style="20"/>
    <col min="2828" max="2828" width="3" style="20" customWidth="1"/>
    <col min="2829" max="2831" width="8.88671875" style="20"/>
    <col min="2832" max="2832" width="7" style="20" customWidth="1"/>
    <col min="2833" max="3072" width="8.88671875" style="20"/>
    <col min="3073" max="3073" width="3" style="20" customWidth="1"/>
    <col min="3074" max="3074" width="4.109375" style="20" customWidth="1"/>
    <col min="3075" max="3075" width="54" style="20" customWidth="1"/>
    <col min="3076" max="3076" width="3.6640625" style="20" customWidth="1"/>
    <col min="3077" max="3077" width="90.33203125" style="20" customWidth="1"/>
    <col min="3078" max="3079" width="8.88671875" style="20"/>
    <col min="3080" max="3080" width="15.44140625" style="20" customWidth="1"/>
    <col min="3081" max="3081" width="5.109375" style="20" customWidth="1"/>
    <col min="3082" max="3083" width="8.88671875" style="20"/>
    <col min="3084" max="3084" width="3" style="20" customWidth="1"/>
    <col min="3085" max="3087" width="8.88671875" style="20"/>
    <col min="3088" max="3088" width="7" style="20" customWidth="1"/>
    <col min="3089" max="3328" width="8.88671875" style="20"/>
    <col min="3329" max="3329" width="3" style="20" customWidth="1"/>
    <col min="3330" max="3330" width="4.109375" style="20" customWidth="1"/>
    <col min="3331" max="3331" width="54" style="20" customWidth="1"/>
    <col min="3332" max="3332" width="3.6640625" style="20" customWidth="1"/>
    <col min="3333" max="3333" width="90.33203125" style="20" customWidth="1"/>
    <col min="3334" max="3335" width="8.88671875" style="20"/>
    <col min="3336" max="3336" width="15.44140625" style="20" customWidth="1"/>
    <col min="3337" max="3337" width="5.109375" style="20" customWidth="1"/>
    <col min="3338" max="3339" width="8.88671875" style="20"/>
    <col min="3340" max="3340" width="3" style="20" customWidth="1"/>
    <col min="3341" max="3343" width="8.88671875" style="20"/>
    <col min="3344" max="3344" width="7" style="20" customWidth="1"/>
    <col min="3345" max="3584" width="8.88671875" style="20"/>
    <col min="3585" max="3585" width="3" style="20" customWidth="1"/>
    <col min="3586" max="3586" width="4.109375" style="20" customWidth="1"/>
    <col min="3587" max="3587" width="54" style="20" customWidth="1"/>
    <col min="3588" max="3588" width="3.6640625" style="20" customWidth="1"/>
    <col min="3589" max="3589" width="90.33203125" style="20" customWidth="1"/>
    <col min="3590" max="3591" width="8.88671875" style="20"/>
    <col min="3592" max="3592" width="15.44140625" style="20" customWidth="1"/>
    <col min="3593" max="3593" width="5.109375" style="20" customWidth="1"/>
    <col min="3594" max="3595" width="8.88671875" style="20"/>
    <col min="3596" max="3596" width="3" style="20" customWidth="1"/>
    <col min="3597" max="3599" width="8.88671875" style="20"/>
    <col min="3600" max="3600" width="7" style="20" customWidth="1"/>
    <col min="3601" max="3840" width="8.88671875" style="20"/>
    <col min="3841" max="3841" width="3" style="20" customWidth="1"/>
    <col min="3842" max="3842" width="4.109375" style="20" customWidth="1"/>
    <col min="3843" max="3843" width="54" style="20" customWidth="1"/>
    <col min="3844" max="3844" width="3.6640625" style="20" customWidth="1"/>
    <col min="3845" max="3845" width="90.33203125" style="20" customWidth="1"/>
    <col min="3846" max="3847" width="8.88671875" style="20"/>
    <col min="3848" max="3848" width="15.44140625" style="20" customWidth="1"/>
    <col min="3849" max="3849" width="5.109375" style="20" customWidth="1"/>
    <col min="3850" max="3851" width="8.88671875" style="20"/>
    <col min="3852" max="3852" width="3" style="20" customWidth="1"/>
    <col min="3853" max="3855" width="8.88671875" style="20"/>
    <col min="3856" max="3856" width="7" style="20" customWidth="1"/>
    <col min="3857" max="4096" width="8.88671875" style="20"/>
    <col min="4097" max="4097" width="3" style="20" customWidth="1"/>
    <col min="4098" max="4098" width="4.109375" style="20" customWidth="1"/>
    <col min="4099" max="4099" width="54" style="20" customWidth="1"/>
    <col min="4100" max="4100" width="3.6640625" style="20" customWidth="1"/>
    <col min="4101" max="4101" width="90.33203125" style="20" customWidth="1"/>
    <col min="4102" max="4103" width="8.88671875" style="20"/>
    <col min="4104" max="4104" width="15.44140625" style="20" customWidth="1"/>
    <col min="4105" max="4105" width="5.109375" style="20" customWidth="1"/>
    <col min="4106" max="4107" width="8.88671875" style="20"/>
    <col min="4108" max="4108" width="3" style="20" customWidth="1"/>
    <col min="4109" max="4111" width="8.88671875" style="20"/>
    <col min="4112" max="4112" width="7" style="20" customWidth="1"/>
    <col min="4113" max="4352" width="8.88671875" style="20"/>
    <col min="4353" max="4353" width="3" style="20" customWidth="1"/>
    <col min="4354" max="4354" width="4.109375" style="20" customWidth="1"/>
    <col min="4355" max="4355" width="54" style="20" customWidth="1"/>
    <col min="4356" max="4356" width="3.6640625" style="20" customWidth="1"/>
    <col min="4357" max="4357" width="90.33203125" style="20" customWidth="1"/>
    <col min="4358" max="4359" width="8.88671875" style="20"/>
    <col min="4360" max="4360" width="15.44140625" style="20" customWidth="1"/>
    <col min="4361" max="4361" width="5.109375" style="20" customWidth="1"/>
    <col min="4362" max="4363" width="8.88671875" style="20"/>
    <col min="4364" max="4364" width="3" style="20" customWidth="1"/>
    <col min="4365" max="4367" width="8.88671875" style="20"/>
    <col min="4368" max="4368" width="7" style="20" customWidth="1"/>
    <col min="4369" max="4608" width="8.88671875" style="20"/>
    <col min="4609" max="4609" width="3" style="20" customWidth="1"/>
    <col min="4610" max="4610" width="4.109375" style="20" customWidth="1"/>
    <col min="4611" max="4611" width="54" style="20" customWidth="1"/>
    <col min="4612" max="4612" width="3.6640625" style="20" customWidth="1"/>
    <col min="4613" max="4613" width="90.33203125" style="20" customWidth="1"/>
    <col min="4614" max="4615" width="8.88671875" style="20"/>
    <col min="4616" max="4616" width="15.44140625" style="20" customWidth="1"/>
    <col min="4617" max="4617" width="5.109375" style="20" customWidth="1"/>
    <col min="4618" max="4619" width="8.88671875" style="20"/>
    <col min="4620" max="4620" width="3" style="20" customWidth="1"/>
    <col min="4621" max="4623" width="8.88671875" style="20"/>
    <col min="4624" max="4624" width="7" style="20" customWidth="1"/>
    <col min="4625" max="4864" width="8.88671875" style="20"/>
    <col min="4865" max="4865" width="3" style="20" customWidth="1"/>
    <col min="4866" max="4866" width="4.109375" style="20" customWidth="1"/>
    <col min="4867" max="4867" width="54" style="20" customWidth="1"/>
    <col min="4868" max="4868" width="3.6640625" style="20" customWidth="1"/>
    <col min="4869" max="4869" width="90.33203125" style="20" customWidth="1"/>
    <col min="4870" max="4871" width="8.88671875" style="20"/>
    <col min="4872" max="4872" width="15.44140625" style="20" customWidth="1"/>
    <col min="4873" max="4873" width="5.109375" style="20" customWidth="1"/>
    <col min="4874" max="4875" width="8.88671875" style="20"/>
    <col min="4876" max="4876" width="3" style="20" customWidth="1"/>
    <col min="4877" max="4879" width="8.88671875" style="20"/>
    <col min="4880" max="4880" width="7" style="20" customWidth="1"/>
    <col min="4881" max="5120" width="8.88671875" style="20"/>
    <col min="5121" max="5121" width="3" style="20" customWidth="1"/>
    <col min="5122" max="5122" width="4.109375" style="20" customWidth="1"/>
    <col min="5123" max="5123" width="54" style="20" customWidth="1"/>
    <col min="5124" max="5124" width="3.6640625" style="20" customWidth="1"/>
    <col min="5125" max="5125" width="90.33203125" style="20" customWidth="1"/>
    <col min="5126" max="5127" width="8.88671875" style="20"/>
    <col min="5128" max="5128" width="15.44140625" style="20" customWidth="1"/>
    <col min="5129" max="5129" width="5.109375" style="20" customWidth="1"/>
    <col min="5130" max="5131" width="8.88671875" style="20"/>
    <col min="5132" max="5132" width="3" style="20" customWidth="1"/>
    <col min="5133" max="5135" width="8.88671875" style="20"/>
    <col min="5136" max="5136" width="7" style="20" customWidth="1"/>
    <col min="5137" max="5376" width="8.88671875" style="20"/>
    <col min="5377" max="5377" width="3" style="20" customWidth="1"/>
    <col min="5378" max="5378" width="4.109375" style="20" customWidth="1"/>
    <col min="5379" max="5379" width="54" style="20" customWidth="1"/>
    <col min="5380" max="5380" width="3.6640625" style="20" customWidth="1"/>
    <col min="5381" max="5381" width="90.33203125" style="20" customWidth="1"/>
    <col min="5382" max="5383" width="8.88671875" style="20"/>
    <col min="5384" max="5384" width="15.44140625" style="20" customWidth="1"/>
    <col min="5385" max="5385" width="5.109375" style="20" customWidth="1"/>
    <col min="5386" max="5387" width="8.88671875" style="20"/>
    <col min="5388" max="5388" width="3" style="20" customWidth="1"/>
    <col min="5389" max="5391" width="8.88671875" style="20"/>
    <col min="5392" max="5392" width="7" style="20" customWidth="1"/>
    <col min="5393" max="5632" width="8.88671875" style="20"/>
    <col min="5633" max="5633" width="3" style="20" customWidth="1"/>
    <col min="5634" max="5634" width="4.109375" style="20" customWidth="1"/>
    <col min="5635" max="5635" width="54" style="20" customWidth="1"/>
    <col min="5636" max="5636" width="3.6640625" style="20" customWidth="1"/>
    <col min="5637" max="5637" width="90.33203125" style="20" customWidth="1"/>
    <col min="5638" max="5639" width="8.88671875" style="20"/>
    <col min="5640" max="5640" width="15.44140625" style="20" customWidth="1"/>
    <col min="5641" max="5641" width="5.109375" style="20" customWidth="1"/>
    <col min="5642" max="5643" width="8.88671875" style="20"/>
    <col min="5644" max="5644" width="3" style="20" customWidth="1"/>
    <col min="5645" max="5647" width="8.88671875" style="20"/>
    <col min="5648" max="5648" width="7" style="20" customWidth="1"/>
    <col min="5649" max="5888" width="8.88671875" style="20"/>
    <col min="5889" max="5889" width="3" style="20" customWidth="1"/>
    <col min="5890" max="5890" width="4.109375" style="20" customWidth="1"/>
    <col min="5891" max="5891" width="54" style="20" customWidth="1"/>
    <col min="5892" max="5892" width="3.6640625" style="20" customWidth="1"/>
    <col min="5893" max="5893" width="90.33203125" style="20" customWidth="1"/>
    <col min="5894" max="5895" width="8.88671875" style="20"/>
    <col min="5896" max="5896" width="15.44140625" style="20" customWidth="1"/>
    <col min="5897" max="5897" width="5.109375" style="20" customWidth="1"/>
    <col min="5898" max="5899" width="8.88671875" style="20"/>
    <col min="5900" max="5900" width="3" style="20" customWidth="1"/>
    <col min="5901" max="5903" width="8.88671875" style="20"/>
    <col min="5904" max="5904" width="7" style="20" customWidth="1"/>
    <col min="5905" max="6144" width="8.88671875" style="20"/>
    <col min="6145" max="6145" width="3" style="20" customWidth="1"/>
    <col min="6146" max="6146" width="4.109375" style="20" customWidth="1"/>
    <col min="6147" max="6147" width="54" style="20" customWidth="1"/>
    <col min="6148" max="6148" width="3.6640625" style="20" customWidth="1"/>
    <col min="6149" max="6149" width="90.33203125" style="20" customWidth="1"/>
    <col min="6150" max="6151" width="8.88671875" style="20"/>
    <col min="6152" max="6152" width="15.44140625" style="20" customWidth="1"/>
    <col min="6153" max="6153" width="5.109375" style="20" customWidth="1"/>
    <col min="6154" max="6155" width="8.88671875" style="20"/>
    <col min="6156" max="6156" width="3" style="20" customWidth="1"/>
    <col min="6157" max="6159" width="8.88671875" style="20"/>
    <col min="6160" max="6160" width="7" style="20" customWidth="1"/>
    <col min="6161" max="6400" width="8.88671875" style="20"/>
    <col min="6401" max="6401" width="3" style="20" customWidth="1"/>
    <col min="6402" max="6402" width="4.109375" style="20" customWidth="1"/>
    <col min="6403" max="6403" width="54" style="20" customWidth="1"/>
    <col min="6404" max="6404" width="3.6640625" style="20" customWidth="1"/>
    <col min="6405" max="6405" width="90.33203125" style="20" customWidth="1"/>
    <col min="6406" max="6407" width="8.88671875" style="20"/>
    <col min="6408" max="6408" width="15.44140625" style="20" customWidth="1"/>
    <col min="6409" max="6409" width="5.109375" style="20" customWidth="1"/>
    <col min="6410" max="6411" width="8.88671875" style="20"/>
    <col min="6412" max="6412" width="3" style="20" customWidth="1"/>
    <col min="6413" max="6415" width="8.88671875" style="20"/>
    <col min="6416" max="6416" width="7" style="20" customWidth="1"/>
    <col min="6417" max="6656" width="8.88671875" style="20"/>
    <col min="6657" max="6657" width="3" style="20" customWidth="1"/>
    <col min="6658" max="6658" width="4.109375" style="20" customWidth="1"/>
    <col min="6659" max="6659" width="54" style="20" customWidth="1"/>
    <col min="6660" max="6660" width="3.6640625" style="20" customWidth="1"/>
    <col min="6661" max="6661" width="90.33203125" style="20" customWidth="1"/>
    <col min="6662" max="6663" width="8.88671875" style="20"/>
    <col min="6664" max="6664" width="15.44140625" style="20" customWidth="1"/>
    <col min="6665" max="6665" width="5.109375" style="20" customWidth="1"/>
    <col min="6666" max="6667" width="8.88671875" style="20"/>
    <col min="6668" max="6668" width="3" style="20" customWidth="1"/>
    <col min="6669" max="6671" width="8.88671875" style="20"/>
    <col min="6672" max="6672" width="7" style="20" customWidth="1"/>
    <col min="6673" max="6912" width="8.88671875" style="20"/>
    <col min="6913" max="6913" width="3" style="20" customWidth="1"/>
    <col min="6914" max="6914" width="4.109375" style="20" customWidth="1"/>
    <col min="6915" max="6915" width="54" style="20" customWidth="1"/>
    <col min="6916" max="6916" width="3.6640625" style="20" customWidth="1"/>
    <col min="6917" max="6917" width="90.33203125" style="20" customWidth="1"/>
    <col min="6918" max="6919" width="8.88671875" style="20"/>
    <col min="6920" max="6920" width="15.44140625" style="20" customWidth="1"/>
    <col min="6921" max="6921" width="5.109375" style="20" customWidth="1"/>
    <col min="6922" max="6923" width="8.88671875" style="20"/>
    <col min="6924" max="6924" width="3" style="20" customWidth="1"/>
    <col min="6925" max="6927" width="8.88671875" style="20"/>
    <col min="6928" max="6928" width="7" style="20" customWidth="1"/>
    <col min="6929" max="7168" width="8.88671875" style="20"/>
    <col min="7169" max="7169" width="3" style="20" customWidth="1"/>
    <col min="7170" max="7170" width="4.109375" style="20" customWidth="1"/>
    <col min="7171" max="7171" width="54" style="20" customWidth="1"/>
    <col min="7172" max="7172" width="3.6640625" style="20" customWidth="1"/>
    <col min="7173" max="7173" width="90.33203125" style="20" customWidth="1"/>
    <col min="7174" max="7175" width="8.88671875" style="20"/>
    <col min="7176" max="7176" width="15.44140625" style="20" customWidth="1"/>
    <col min="7177" max="7177" width="5.109375" style="20" customWidth="1"/>
    <col min="7178" max="7179" width="8.88671875" style="20"/>
    <col min="7180" max="7180" width="3" style="20" customWidth="1"/>
    <col min="7181" max="7183" width="8.88671875" style="20"/>
    <col min="7184" max="7184" width="7" style="20" customWidth="1"/>
    <col min="7185" max="7424" width="8.88671875" style="20"/>
    <col min="7425" max="7425" width="3" style="20" customWidth="1"/>
    <col min="7426" max="7426" width="4.109375" style="20" customWidth="1"/>
    <col min="7427" max="7427" width="54" style="20" customWidth="1"/>
    <col min="7428" max="7428" width="3.6640625" style="20" customWidth="1"/>
    <col min="7429" max="7429" width="90.33203125" style="20" customWidth="1"/>
    <col min="7430" max="7431" width="8.88671875" style="20"/>
    <col min="7432" max="7432" width="15.44140625" style="20" customWidth="1"/>
    <col min="7433" max="7433" width="5.109375" style="20" customWidth="1"/>
    <col min="7434" max="7435" width="8.88671875" style="20"/>
    <col min="7436" max="7436" width="3" style="20" customWidth="1"/>
    <col min="7437" max="7439" width="8.88671875" style="20"/>
    <col min="7440" max="7440" width="7" style="20" customWidth="1"/>
    <col min="7441" max="7680" width="8.88671875" style="20"/>
    <col min="7681" max="7681" width="3" style="20" customWidth="1"/>
    <col min="7682" max="7682" width="4.109375" style="20" customWidth="1"/>
    <col min="7683" max="7683" width="54" style="20" customWidth="1"/>
    <col min="7684" max="7684" width="3.6640625" style="20" customWidth="1"/>
    <col min="7685" max="7685" width="90.33203125" style="20" customWidth="1"/>
    <col min="7686" max="7687" width="8.88671875" style="20"/>
    <col min="7688" max="7688" width="15.44140625" style="20" customWidth="1"/>
    <col min="7689" max="7689" width="5.109375" style="20" customWidth="1"/>
    <col min="7690" max="7691" width="8.88671875" style="20"/>
    <col min="7692" max="7692" width="3" style="20" customWidth="1"/>
    <col min="7693" max="7695" width="8.88671875" style="20"/>
    <col min="7696" max="7696" width="7" style="20" customWidth="1"/>
    <col min="7697" max="7936" width="8.88671875" style="20"/>
    <col min="7937" max="7937" width="3" style="20" customWidth="1"/>
    <col min="7938" max="7938" width="4.109375" style="20" customWidth="1"/>
    <col min="7939" max="7939" width="54" style="20" customWidth="1"/>
    <col min="7940" max="7940" width="3.6640625" style="20" customWidth="1"/>
    <col min="7941" max="7941" width="90.33203125" style="20" customWidth="1"/>
    <col min="7942" max="7943" width="8.88671875" style="20"/>
    <col min="7944" max="7944" width="15.44140625" style="20" customWidth="1"/>
    <col min="7945" max="7945" width="5.109375" style="20" customWidth="1"/>
    <col min="7946" max="7947" width="8.88671875" style="20"/>
    <col min="7948" max="7948" width="3" style="20" customWidth="1"/>
    <col min="7949" max="7951" width="8.88671875" style="20"/>
    <col min="7952" max="7952" width="7" style="20" customWidth="1"/>
    <col min="7953" max="8192" width="8.88671875" style="20"/>
    <col min="8193" max="8193" width="3" style="20" customWidth="1"/>
    <col min="8194" max="8194" width="4.109375" style="20" customWidth="1"/>
    <col min="8195" max="8195" width="54" style="20" customWidth="1"/>
    <col min="8196" max="8196" width="3.6640625" style="20" customWidth="1"/>
    <col min="8197" max="8197" width="90.33203125" style="20" customWidth="1"/>
    <col min="8198" max="8199" width="8.88671875" style="20"/>
    <col min="8200" max="8200" width="15.44140625" style="20" customWidth="1"/>
    <col min="8201" max="8201" width="5.109375" style="20" customWidth="1"/>
    <col min="8202" max="8203" width="8.88671875" style="20"/>
    <col min="8204" max="8204" width="3" style="20" customWidth="1"/>
    <col min="8205" max="8207" width="8.88671875" style="20"/>
    <col min="8208" max="8208" width="7" style="20" customWidth="1"/>
    <col min="8209" max="8448" width="8.88671875" style="20"/>
    <col min="8449" max="8449" width="3" style="20" customWidth="1"/>
    <col min="8450" max="8450" width="4.109375" style="20" customWidth="1"/>
    <col min="8451" max="8451" width="54" style="20" customWidth="1"/>
    <col min="8452" max="8452" width="3.6640625" style="20" customWidth="1"/>
    <col min="8453" max="8453" width="90.33203125" style="20" customWidth="1"/>
    <col min="8454" max="8455" width="8.88671875" style="20"/>
    <col min="8456" max="8456" width="15.44140625" style="20" customWidth="1"/>
    <col min="8457" max="8457" width="5.109375" style="20" customWidth="1"/>
    <col min="8458" max="8459" width="8.88671875" style="20"/>
    <col min="8460" max="8460" width="3" style="20" customWidth="1"/>
    <col min="8461" max="8463" width="8.88671875" style="20"/>
    <col min="8464" max="8464" width="7" style="20" customWidth="1"/>
    <col min="8465" max="8704" width="8.88671875" style="20"/>
    <col min="8705" max="8705" width="3" style="20" customWidth="1"/>
    <col min="8706" max="8706" width="4.109375" style="20" customWidth="1"/>
    <col min="8707" max="8707" width="54" style="20" customWidth="1"/>
    <col min="8708" max="8708" width="3.6640625" style="20" customWidth="1"/>
    <col min="8709" max="8709" width="90.33203125" style="20" customWidth="1"/>
    <col min="8710" max="8711" width="8.88671875" style="20"/>
    <col min="8712" max="8712" width="15.44140625" style="20" customWidth="1"/>
    <col min="8713" max="8713" width="5.109375" style="20" customWidth="1"/>
    <col min="8714" max="8715" width="8.88671875" style="20"/>
    <col min="8716" max="8716" width="3" style="20" customWidth="1"/>
    <col min="8717" max="8719" width="8.88671875" style="20"/>
    <col min="8720" max="8720" width="7" style="20" customWidth="1"/>
    <col min="8721" max="8960" width="8.88671875" style="20"/>
    <col min="8961" max="8961" width="3" style="20" customWidth="1"/>
    <col min="8962" max="8962" width="4.109375" style="20" customWidth="1"/>
    <col min="8963" max="8963" width="54" style="20" customWidth="1"/>
    <col min="8964" max="8964" width="3.6640625" style="20" customWidth="1"/>
    <col min="8965" max="8965" width="90.33203125" style="20" customWidth="1"/>
    <col min="8966" max="8967" width="8.88671875" style="20"/>
    <col min="8968" max="8968" width="15.44140625" style="20" customWidth="1"/>
    <col min="8969" max="8969" width="5.109375" style="20" customWidth="1"/>
    <col min="8970" max="8971" width="8.88671875" style="20"/>
    <col min="8972" max="8972" width="3" style="20" customWidth="1"/>
    <col min="8973" max="8975" width="8.88671875" style="20"/>
    <col min="8976" max="8976" width="7" style="20" customWidth="1"/>
    <col min="8977" max="9216" width="8.88671875" style="20"/>
    <col min="9217" max="9217" width="3" style="20" customWidth="1"/>
    <col min="9218" max="9218" width="4.109375" style="20" customWidth="1"/>
    <col min="9219" max="9219" width="54" style="20" customWidth="1"/>
    <col min="9220" max="9220" width="3.6640625" style="20" customWidth="1"/>
    <col min="9221" max="9221" width="90.33203125" style="20" customWidth="1"/>
    <col min="9222" max="9223" width="8.88671875" style="20"/>
    <col min="9224" max="9224" width="15.44140625" style="20" customWidth="1"/>
    <col min="9225" max="9225" width="5.109375" style="20" customWidth="1"/>
    <col min="9226" max="9227" width="8.88671875" style="20"/>
    <col min="9228" max="9228" width="3" style="20" customWidth="1"/>
    <col min="9229" max="9231" width="8.88671875" style="20"/>
    <col min="9232" max="9232" width="7" style="20" customWidth="1"/>
    <col min="9233" max="9472" width="8.88671875" style="20"/>
    <col min="9473" max="9473" width="3" style="20" customWidth="1"/>
    <col min="9474" max="9474" width="4.109375" style="20" customWidth="1"/>
    <col min="9475" max="9475" width="54" style="20" customWidth="1"/>
    <col min="9476" max="9476" width="3.6640625" style="20" customWidth="1"/>
    <col min="9477" max="9477" width="90.33203125" style="20" customWidth="1"/>
    <col min="9478" max="9479" width="8.88671875" style="20"/>
    <col min="9480" max="9480" width="15.44140625" style="20" customWidth="1"/>
    <col min="9481" max="9481" width="5.109375" style="20" customWidth="1"/>
    <col min="9482" max="9483" width="8.88671875" style="20"/>
    <col min="9484" max="9484" width="3" style="20" customWidth="1"/>
    <col min="9485" max="9487" width="8.88671875" style="20"/>
    <col min="9488" max="9488" width="7" style="20" customWidth="1"/>
    <col min="9489" max="9728" width="8.88671875" style="20"/>
    <col min="9729" max="9729" width="3" style="20" customWidth="1"/>
    <col min="9730" max="9730" width="4.109375" style="20" customWidth="1"/>
    <col min="9731" max="9731" width="54" style="20" customWidth="1"/>
    <col min="9732" max="9732" width="3.6640625" style="20" customWidth="1"/>
    <col min="9733" max="9733" width="90.33203125" style="20" customWidth="1"/>
    <col min="9734" max="9735" width="8.88671875" style="20"/>
    <col min="9736" max="9736" width="15.44140625" style="20" customWidth="1"/>
    <col min="9737" max="9737" width="5.109375" style="20" customWidth="1"/>
    <col min="9738" max="9739" width="8.88671875" style="20"/>
    <col min="9740" max="9740" width="3" style="20" customWidth="1"/>
    <col min="9741" max="9743" width="8.88671875" style="20"/>
    <col min="9744" max="9744" width="7" style="20" customWidth="1"/>
    <col min="9745" max="9984" width="8.88671875" style="20"/>
    <col min="9985" max="9985" width="3" style="20" customWidth="1"/>
    <col min="9986" max="9986" width="4.109375" style="20" customWidth="1"/>
    <col min="9987" max="9987" width="54" style="20" customWidth="1"/>
    <col min="9988" max="9988" width="3.6640625" style="20" customWidth="1"/>
    <col min="9989" max="9989" width="90.33203125" style="20" customWidth="1"/>
    <col min="9990" max="9991" width="8.88671875" style="20"/>
    <col min="9992" max="9992" width="15.44140625" style="20" customWidth="1"/>
    <col min="9993" max="9993" width="5.109375" style="20" customWidth="1"/>
    <col min="9994" max="9995" width="8.88671875" style="20"/>
    <col min="9996" max="9996" width="3" style="20" customWidth="1"/>
    <col min="9997" max="9999" width="8.88671875" style="20"/>
    <col min="10000" max="10000" width="7" style="20" customWidth="1"/>
    <col min="10001" max="10240" width="8.88671875" style="20"/>
    <col min="10241" max="10241" width="3" style="20" customWidth="1"/>
    <col min="10242" max="10242" width="4.109375" style="20" customWidth="1"/>
    <col min="10243" max="10243" width="54" style="20" customWidth="1"/>
    <col min="10244" max="10244" width="3.6640625" style="20" customWidth="1"/>
    <col min="10245" max="10245" width="90.33203125" style="20" customWidth="1"/>
    <col min="10246" max="10247" width="8.88671875" style="20"/>
    <col min="10248" max="10248" width="15.44140625" style="20" customWidth="1"/>
    <col min="10249" max="10249" width="5.109375" style="20" customWidth="1"/>
    <col min="10250" max="10251" width="8.88671875" style="20"/>
    <col min="10252" max="10252" width="3" style="20" customWidth="1"/>
    <col min="10253" max="10255" width="8.88671875" style="20"/>
    <col min="10256" max="10256" width="7" style="20" customWidth="1"/>
    <col min="10257" max="10496" width="8.88671875" style="20"/>
    <col min="10497" max="10497" width="3" style="20" customWidth="1"/>
    <col min="10498" max="10498" width="4.109375" style="20" customWidth="1"/>
    <col min="10499" max="10499" width="54" style="20" customWidth="1"/>
    <col min="10500" max="10500" width="3.6640625" style="20" customWidth="1"/>
    <col min="10501" max="10501" width="90.33203125" style="20" customWidth="1"/>
    <col min="10502" max="10503" width="8.88671875" style="20"/>
    <col min="10504" max="10504" width="15.44140625" style="20" customWidth="1"/>
    <col min="10505" max="10505" width="5.109375" style="20" customWidth="1"/>
    <col min="10506" max="10507" width="8.88671875" style="20"/>
    <col min="10508" max="10508" width="3" style="20" customWidth="1"/>
    <col min="10509" max="10511" width="8.88671875" style="20"/>
    <col min="10512" max="10512" width="7" style="20" customWidth="1"/>
    <col min="10513" max="10752" width="8.88671875" style="20"/>
    <col min="10753" max="10753" width="3" style="20" customWidth="1"/>
    <col min="10754" max="10754" width="4.109375" style="20" customWidth="1"/>
    <col min="10755" max="10755" width="54" style="20" customWidth="1"/>
    <col min="10756" max="10756" width="3.6640625" style="20" customWidth="1"/>
    <col min="10757" max="10757" width="90.33203125" style="20" customWidth="1"/>
    <col min="10758" max="10759" width="8.88671875" style="20"/>
    <col min="10760" max="10760" width="15.44140625" style="20" customWidth="1"/>
    <col min="10761" max="10761" width="5.109375" style="20" customWidth="1"/>
    <col min="10762" max="10763" width="8.88671875" style="20"/>
    <col min="10764" max="10764" width="3" style="20" customWidth="1"/>
    <col min="10765" max="10767" width="8.88671875" style="20"/>
    <col min="10768" max="10768" width="7" style="20" customWidth="1"/>
    <col min="10769" max="11008" width="8.88671875" style="20"/>
    <col min="11009" max="11009" width="3" style="20" customWidth="1"/>
    <col min="11010" max="11010" width="4.109375" style="20" customWidth="1"/>
    <col min="11011" max="11011" width="54" style="20" customWidth="1"/>
    <col min="11012" max="11012" width="3.6640625" style="20" customWidth="1"/>
    <col min="11013" max="11013" width="90.33203125" style="20" customWidth="1"/>
    <col min="11014" max="11015" width="8.88671875" style="20"/>
    <col min="11016" max="11016" width="15.44140625" style="20" customWidth="1"/>
    <col min="11017" max="11017" width="5.109375" style="20" customWidth="1"/>
    <col min="11018" max="11019" width="8.88671875" style="20"/>
    <col min="11020" max="11020" width="3" style="20" customWidth="1"/>
    <col min="11021" max="11023" width="8.88671875" style="20"/>
    <col min="11024" max="11024" width="7" style="20" customWidth="1"/>
    <col min="11025" max="11264" width="8.88671875" style="20"/>
    <col min="11265" max="11265" width="3" style="20" customWidth="1"/>
    <col min="11266" max="11266" width="4.109375" style="20" customWidth="1"/>
    <col min="11267" max="11267" width="54" style="20" customWidth="1"/>
    <col min="11268" max="11268" width="3.6640625" style="20" customWidth="1"/>
    <col min="11269" max="11269" width="90.33203125" style="20" customWidth="1"/>
    <col min="11270" max="11271" width="8.88671875" style="20"/>
    <col min="11272" max="11272" width="15.44140625" style="20" customWidth="1"/>
    <col min="11273" max="11273" width="5.109375" style="20" customWidth="1"/>
    <col min="11274" max="11275" width="8.88671875" style="20"/>
    <col min="11276" max="11276" width="3" style="20" customWidth="1"/>
    <col min="11277" max="11279" width="8.88671875" style="20"/>
    <col min="11280" max="11280" width="7" style="20" customWidth="1"/>
    <col min="11281" max="11520" width="8.88671875" style="20"/>
    <col min="11521" max="11521" width="3" style="20" customWidth="1"/>
    <col min="11522" max="11522" width="4.109375" style="20" customWidth="1"/>
    <col min="11523" max="11523" width="54" style="20" customWidth="1"/>
    <col min="11524" max="11524" width="3.6640625" style="20" customWidth="1"/>
    <col min="11525" max="11525" width="90.33203125" style="20" customWidth="1"/>
    <col min="11526" max="11527" width="8.88671875" style="20"/>
    <col min="11528" max="11528" width="15.44140625" style="20" customWidth="1"/>
    <col min="11529" max="11529" width="5.109375" style="20" customWidth="1"/>
    <col min="11530" max="11531" width="8.88671875" style="20"/>
    <col min="11532" max="11532" width="3" style="20" customWidth="1"/>
    <col min="11533" max="11535" width="8.88671875" style="20"/>
    <col min="11536" max="11536" width="7" style="20" customWidth="1"/>
    <col min="11537" max="11776" width="8.88671875" style="20"/>
    <col min="11777" max="11777" width="3" style="20" customWidth="1"/>
    <col min="11778" max="11778" width="4.109375" style="20" customWidth="1"/>
    <col min="11779" max="11779" width="54" style="20" customWidth="1"/>
    <col min="11780" max="11780" width="3.6640625" style="20" customWidth="1"/>
    <col min="11781" max="11781" width="90.33203125" style="20" customWidth="1"/>
    <col min="11782" max="11783" width="8.88671875" style="20"/>
    <col min="11784" max="11784" width="15.44140625" style="20" customWidth="1"/>
    <col min="11785" max="11785" width="5.109375" style="20" customWidth="1"/>
    <col min="11786" max="11787" width="8.88671875" style="20"/>
    <col min="11788" max="11788" width="3" style="20" customWidth="1"/>
    <col min="11789" max="11791" width="8.88671875" style="20"/>
    <col min="11792" max="11792" width="7" style="20" customWidth="1"/>
    <col min="11793" max="12032" width="8.88671875" style="20"/>
    <col min="12033" max="12033" width="3" style="20" customWidth="1"/>
    <col min="12034" max="12034" width="4.109375" style="20" customWidth="1"/>
    <col min="12035" max="12035" width="54" style="20" customWidth="1"/>
    <col min="12036" max="12036" width="3.6640625" style="20" customWidth="1"/>
    <col min="12037" max="12037" width="90.33203125" style="20" customWidth="1"/>
    <col min="12038" max="12039" width="8.88671875" style="20"/>
    <col min="12040" max="12040" width="15.44140625" style="20" customWidth="1"/>
    <col min="12041" max="12041" width="5.109375" style="20" customWidth="1"/>
    <col min="12042" max="12043" width="8.88671875" style="20"/>
    <col min="12044" max="12044" width="3" style="20" customWidth="1"/>
    <col min="12045" max="12047" width="8.88671875" style="20"/>
    <col min="12048" max="12048" width="7" style="20" customWidth="1"/>
    <col min="12049" max="12288" width="8.88671875" style="20"/>
    <col min="12289" max="12289" width="3" style="20" customWidth="1"/>
    <col min="12290" max="12290" width="4.109375" style="20" customWidth="1"/>
    <col min="12291" max="12291" width="54" style="20" customWidth="1"/>
    <col min="12292" max="12292" width="3.6640625" style="20" customWidth="1"/>
    <col min="12293" max="12293" width="90.33203125" style="20" customWidth="1"/>
    <col min="12294" max="12295" width="8.88671875" style="20"/>
    <col min="12296" max="12296" width="15.44140625" style="20" customWidth="1"/>
    <col min="12297" max="12297" width="5.109375" style="20" customWidth="1"/>
    <col min="12298" max="12299" width="8.88671875" style="20"/>
    <col min="12300" max="12300" width="3" style="20" customWidth="1"/>
    <col min="12301" max="12303" width="8.88671875" style="20"/>
    <col min="12304" max="12304" width="7" style="20" customWidth="1"/>
    <col min="12305" max="12544" width="8.88671875" style="20"/>
    <col min="12545" max="12545" width="3" style="20" customWidth="1"/>
    <col min="12546" max="12546" width="4.109375" style="20" customWidth="1"/>
    <col min="12547" max="12547" width="54" style="20" customWidth="1"/>
    <col min="12548" max="12548" width="3.6640625" style="20" customWidth="1"/>
    <col min="12549" max="12549" width="90.33203125" style="20" customWidth="1"/>
    <col min="12550" max="12551" width="8.88671875" style="20"/>
    <col min="12552" max="12552" width="15.44140625" style="20" customWidth="1"/>
    <col min="12553" max="12553" width="5.109375" style="20" customWidth="1"/>
    <col min="12554" max="12555" width="8.88671875" style="20"/>
    <col min="12556" max="12556" width="3" style="20" customWidth="1"/>
    <col min="12557" max="12559" width="8.88671875" style="20"/>
    <col min="12560" max="12560" width="7" style="20" customWidth="1"/>
    <col min="12561" max="12800" width="8.88671875" style="20"/>
    <col min="12801" max="12801" width="3" style="20" customWidth="1"/>
    <col min="12802" max="12802" width="4.109375" style="20" customWidth="1"/>
    <col min="12803" max="12803" width="54" style="20" customWidth="1"/>
    <col min="12804" max="12804" width="3.6640625" style="20" customWidth="1"/>
    <col min="12805" max="12805" width="90.33203125" style="20" customWidth="1"/>
    <col min="12806" max="12807" width="8.88671875" style="20"/>
    <col min="12808" max="12808" width="15.44140625" style="20" customWidth="1"/>
    <col min="12809" max="12809" width="5.109375" style="20" customWidth="1"/>
    <col min="12810" max="12811" width="8.88671875" style="20"/>
    <col min="12812" max="12812" width="3" style="20" customWidth="1"/>
    <col min="12813" max="12815" width="8.88671875" style="20"/>
    <col min="12816" max="12816" width="7" style="20" customWidth="1"/>
    <col min="12817" max="13056" width="8.88671875" style="20"/>
    <col min="13057" max="13057" width="3" style="20" customWidth="1"/>
    <col min="13058" max="13058" width="4.109375" style="20" customWidth="1"/>
    <col min="13059" max="13059" width="54" style="20" customWidth="1"/>
    <col min="13060" max="13060" width="3.6640625" style="20" customWidth="1"/>
    <col min="13061" max="13061" width="90.33203125" style="20" customWidth="1"/>
    <col min="13062" max="13063" width="8.88671875" style="20"/>
    <col min="13064" max="13064" width="15.44140625" style="20" customWidth="1"/>
    <col min="13065" max="13065" width="5.109375" style="20" customWidth="1"/>
    <col min="13066" max="13067" width="8.88671875" style="20"/>
    <col min="13068" max="13068" width="3" style="20" customWidth="1"/>
    <col min="13069" max="13071" width="8.88671875" style="20"/>
    <col min="13072" max="13072" width="7" style="20" customWidth="1"/>
    <col min="13073" max="13312" width="8.88671875" style="20"/>
    <col min="13313" max="13313" width="3" style="20" customWidth="1"/>
    <col min="13314" max="13314" width="4.109375" style="20" customWidth="1"/>
    <col min="13315" max="13315" width="54" style="20" customWidth="1"/>
    <col min="13316" max="13316" width="3.6640625" style="20" customWidth="1"/>
    <col min="13317" max="13317" width="90.33203125" style="20" customWidth="1"/>
    <col min="13318" max="13319" width="8.88671875" style="20"/>
    <col min="13320" max="13320" width="15.44140625" style="20" customWidth="1"/>
    <col min="13321" max="13321" width="5.109375" style="20" customWidth="1"/>
    <col min="13322" max="13323" width="8.88671875" style="20"/>
    <col min="13324" max="13324" width="3" style="20" customWidth="1"/>
    <col min="13325" max="13327" width="8.88671875" style="20"/>
    <col min="13328" max="13328" width="7" style="20" customWidth="1"/>
    <col min="13329" max="13568" width="8.88671875" style="20"/>
    <col min="13569" max="13569" width="3" style="20" customWidth="1"/>
    <col min="13570" max="13570" width="4.109375" style="20" customWidth="1"/>
    <col min="13571" max="13571" width="54" style="20" customWidth="1"/>
    <col min="13572" max="13572" width="3.6640625" style="20" customWidth="1"/>
    <col min="13573" max="13573" width="90.33203125" style="20" customWidth="1"/>
    <col min="13574" max="13575" width="8.88671875" style="20"/>
    <col min="13576" max="13576" width="15.44140625" style="20" customWidth="1"/>
    <col min="13577" max="13577" width="5.109375" style="20" customWidth="1"/>
    <col min="13578" max="13579" width="8.88671875" style="20"/>
    <col min="13580" max="13580" width="3" style="20" customWidth="1"/>
    <col min="13581" max="13583" width="8.88671875" style="20"/>
    <col min="13584" max="13584" width="7" style="20" customWidth="1"/>
    <col min="13585" max="13824" width="8.88671875" style="20"/>
    <col min="13825" max="13825" width="3" style="20" customWidth="1"/>
    <col min="13826" max="13826" width="4.109375" style="20" customWidth="1"/>
    <col min="13827" max="13827" width="54" style="20" customWidth="1"/>
    <col min="13828" max="13828" width="3.6640625" style="20" customWidth="1"/>
    <col min="13829" max="13829" width="90.33203125" style="20" customWidth="1"/>
    <col min="13830" max="13831" width="8.88671875" style="20"/>
    <col min="13832" max="13832" width="15.44140625" style="20" customWidth="1"/>
    <col min="13833" max="13833" width="5.109375" style="20" customWidth="1"/>
    <col min="13834" max="13835" width="8.88671875" style="20"/>
    <col min="13836" max="13836" width="3" style="20" customWidth="1"/>
    <col min="13837" max="13839" width="8.88671875" style="20"/>
    <col min="13840" max="13840" width="7" style="20" customWidth="1"/>
    <col min="13841" max="14080" width="8.88671875" style="20"/>
    <col min="14081" max="14081" width="3" style="20" customWidth="1"/>
    <col min="14082" max="14082" width="4.109375" style="20" customWidth="1"/>
    <col min="14083" max="14083" width="54" style="20" customWidth="1"/>
    <col min="14084" max="14084" width="3.6640625" style="20" customWidth="1"/>
    <col min="14085" max="14085" width="90.33203125" style="20" customWidth="1"/>
    <col min="14086" max="14087" width="8.88671875" style="20"/>
    <col min="14088" max="14088" width="15.44140625" style="20" customWidth="1"/>
    <col min="14089" max="14089" width="5.109375" style="20" customWidth="1"/>
    <col min="14090" max="14091" width="8.88671875" style="20"/>
    <col min="14092" max="14092" width="3" style="20" customWidth="1"/>
    <col min="14093" max="14095" width="8.88671875" style="20"/>
    <col min="14096" max="14096" width="7" style="20" customWidth="1"/>
    <col min="14097" max="14336" width="8.88671875" style="20"/>
    <col min="14337" max="14337" width="3" style="20" customWidth="1"/>
    <col min="14338" max="14338" width="4.109375" style="20" customWidth="1"/>
    <col min="14339" max="14339" width="54" style="20" customWidth="1"/>
    <col min="14340" max="14340" width="3.6640625" style="20" customWidth="1"/>
    <col min="14341" max="14341" width="90.33203125" style="20" customWidth="1"/>
    <col min="14342" max="14343" width="8.88671875" style="20"/>
    <col min="14344" max="14344" width="15.44140625" style="20" customWidth="1"/>
    <col min="14345" max="14345" width="5.109375" style="20" customWidth="1"/>
    <col min="14346" max="14347" width="8.88671875" style="20"/>
    <col min="14348" max="14348" width="3" style="20" customWidth="1"/>
    <col min="14349" max="14351" width="8.88671875" style="20"/>
    <col min="14352" max="14352" width="7" style="20" customWidth="1"/>
    <col min="14353" max="14592" width="8.88671875" style="20"/>
    <col min="14593" max="14593" width="3" style="20" customWidth="1"/>
    <col min="14594" max="14594" width="4.109375" style="20" customWidth="1"/>
    <col min="14595" max="14595" width="54" style="20" customWidth="1"/>
    <col min="14596" max="14596" width="3.6640625" style="20" customWidth="1"/>
    <col min="14597" max="14597" width="90.33203125" style="20" customWidth="1"/>
    <col min="14598" max="14599" width="8.88671875" style="20"/>
    <col min="14600" max="14600" width="15.44140625" style="20" customWidth="1"/>
    <col min="14601" max="14601" width="5.109375" style="20" customWidth="1"/>
    <col min="14602" max="14603" width="8.88671875" style="20"/>
    <col min="14604" max="14604" width="3" style="20" customWidth="1"/>
    <col min="14605" max="14607" width="8.88671875" style="20"/>
    <col min="14608" max="14608" width="7" style="20" customWidth="1"/>
    <col min="14609" max="14848" width="8.88671875" style="20"/>
    <col min="14849" max="14849" width="3" style="20" customWidth="1"/>
    <col min="14850" max="14850" width="4.109375" style="20" customWidth="1"/>
    <col min="14851" max="14851" width="54" style="20" customWidth="1"/>
    <col min="14852" max="14852" width="3.6640625" style="20" customWidth="1"/>
    <col min="14853" max="14853" width="90.33203125" style="20" customWidth="1"/>
    <col min="14854" max="14855" width="8.88671875" style="20"/>
    <col min="14856" max="14856" width="15.44140625" style="20" customWidth="1"/>
    <col min="14857" max="14857" width="5.109375" style="20" customWidth="1"/>
    <col min="14858" max="14859" width="8.88671875" style="20"/>
    <col min="14860" max="14860" width="3" style="20" customWidth="1"/>
    <col min="14861" max="14863" width="8.88671875" style="20"/>
    <col min="14864" max="14864" width="7" style="20" customWidth="1"/>
    <col min="14865" max="15104" width="8.88671875" style="20"/>
    <col min="15105" max="15105" width="3" style="20" customWidth="1"/>
    <col min="15106" max="15106" width="4.109375" style="20" customWidth="1"/>
    <col min="15107" max="15107" width="54" style="20" customWidth="1"/>
    <col min="15108" max="15108" width="3.6640625" style="20" customWidth="1"/>
    <col min="15109" max="15109" width="90.33203125" style="20" customWidth="1"/>
    <col min="15110" max="15111" width="8.88671875" style="20"/>
    <col min="15112" max="15112" width="15.44140625" style="20" customWidth="1"/>
    <col min="15113" max="15113" width="5.109375" style="20" customWidth="1"/>
    <col min="15114" max="15115" width="8.88671875" style="20"/>
    <col min="15116" max="15116" width="3" style="20" customWidth="1"/>
    <col min="15117" max="15119" width="8.88671875" style="20"/>
    <col min="15120" max="15120" width="7" style="20" customWidth="1"/>
    <col min="15121" max="15360" width="8.88671875" style="20"/>
    <col min="15361" max="15361" width="3" style="20" customWidth="1"/>
    <col min="15362" max="15362" width="4.109375" style="20" customWidth="1"/>
    <col min="15363" max="15363" width="54" style="20" customWidth="1"/>
    <col min="15364" max="15364" width="3.6640625" style="20" customWidth="1"/>
    <col min="15365" max="15365" width="90.33203125" style="20" customWidth="1"/>
    <col min="15366" max="15367" width="8.88671875" style="20"/>
    <col min="15368" max="15368" width="15.44140625" style="20" customWidth="1"/>
    <col min="15369" max="15369" width="5.109375" style="20" customWidth="1"/>
    <col min="15370" max="15371" width="8.88671875" style="20"/>
    <col min="15372" max="15372" width="3" style="20" customWidth="1"/>
    <col min="15373" max="15375" width="8.88671875" style="20"/>
    <col min="15376" max="15376" width="7" style="20" customWidth="1"/>
    <col min="15377" max="15616" width="8.88671875" style="20"/>
    <col min="15617" max="15617" width="3" style="20" customWidth="1"/>
    <col min="15618" max="15618" width="4.109375" style="20" customWidth="1"/>
    <col min="15619" max="15619" width="54" style="20" customWidth="1"/>
    <col min="15620" max="15620" width="3.6640625" style="20" customWidth="1"/>
    <col min="15621" max="15621" width="90.33203125" style="20" customWidth="1"/>
    <col min="15622" max="15623" width="8.88671875" style="20"/>
    <col min="15624" max="15624" width="15.44140625" style="20" customWidth="1"/>
    <col min="15625" max="15625" width="5.109375" style="20" customWidth="1"/>
    <col min="15626" max="15627" width="8.88671875" style="20"/>
    <col min="15628" max="15628" width="3" style="20" customWidth="1"/>
    <col min="15629" max="15631" width="8.88671875" style="20"/>
    <col min="15632" max="15632" width="7" style="20" customWidth="1"/>
    <col min="15633" max="15872" width="8.88671875" style="20"/>
    <col min="15873" max="15873" width="3" style="20" customWidth="1"/>
    <col min="15874" max="15874" width="4.109375" style="20" customWidth="1"/>
    <col min="15875" max="15875" width="54" style="20" customWidth="1"/>
    <col min="15876" max="15876" width="3.6640625" style="20" customWidth="1"/>
    <col min="15877" max="15877" width="90.33203125" style="20" customWidth="1"/>
    <col min="15878" max="15879" width="8.88671875" style="20"/>
    <col min="15880" max="15880" width="15.44140625" style="20" customWidth="1"/>
    <col min="15881" max="15881" width="5.109375" style="20" customWidth="1"/>
    <col min="15882" max="15883" width="8.88671875" style="20"/>
    <col min="15884" max="15884" width="3" style="20" customWidth="1"/>
    <col min="15885" max="15887" width="8.88671875" style="20"/>
    <col min="15888" max="15888" width="7" style="20" customWidth="1"/>
    <col min="15889" max="16128" width="8.88671875" style="20"/>
    <col min="16129" max="16129" width="3" style="20" customWidth="1"/>
    <col min="16130" max="16130" width="4.109375" style="20" customWidth="1"/>
    <col min="16131" max="16131" width="54" style="20" customWidth="1"/>
    <col min="16132" max="16132" width="3.6640625" style="20" customWidth="1"/>
    <col min="16133" max="16133" width="90.33203125" style="20" customWidth="1"/>
    <col min="16134" max="16135" width="8.88671875" style="20"/>
    <col min="16136" max="16136" width="15.44140625" style="20" customWidth="1"/>
    <col min="16137" max="16137" width="5.109375" style="20" customWidth="1"/>
    <col min="16138" max="16139" width="8.88671875" style="20"/>
    <col min="16140" max="16140" width="3" style="20" customWidth="1"/>
    <col min="16141" max="16143" width="8.88671875" style="20"/>
    <col min="16144" max="16144" width="7" style="20" customWidth="1"/>
    <col min="16145" max="16384" width="8.88671875" style="20"/>
  </cols>
  <sheetData>
    <row r="1" ht="30" customHeight="1" x14ac:dyDescent="0.3"/>
    <row r="2" ht="9.9" customHeight="1" x14ac:dyDescent="0.3"/>
    <row r="3" ht="25.5" customHeight="1" x14ac:dyDescent="0.3"/>
    <row r="4" ht="21" customHeight="1" x14ac:dyDescent="0.3"/>
    <row r="6" ht="17.100000000000001" customHeight="1" x14ac:dyDescent="0.3"/>
    <row r="7" ht="17.100000000000001" customHeight="1" x14ac:dyDescent="0.3"/>
    <row r="8" ht="17.100000000000001" customHeight="1" x14ac:dyDescent="0.3"/>
    <row r="9" ht="17.100000000000001" customHeight="1" x14ac:dyDescent="0.3"/>
    <row r="10" ht="17.100000000000001" customHeight="1" x14ac:dyDescent="0.3"/>
    <row r="11" ht="17.100000000000001" customHeight="1" x14ac:dyDescent="0.3"/>
    <row r="12" ht="17.100000000000001" customHeight="1" x14ac:dyDescent="0.3"/>
    <row r="13" ht="17.100000000000001" customHeight="1" x14ac:dyDescent="0.3"/>
    <row r="14" ht="17.100000000000001" customHeight="1" x14ac:dyDescent="0.3"/>
    <row r="15" ht="17.100000000000001" customHeight="1" x14ac:dyDescent="0.3"/>
    <row r="16" ht="17.100000000000001" customHeight="1" x14ac:dyDescent="0.3"/>
    <row r="17" ht="17.100000000000001" customHeight="1" x14ac:dyDescent="0.3"/>
    <row r="18" ht="17.100000000000001" customHeight="1" x14ac:dyDescent="0.3"/>
    <row r="19" ht="17.100000000000001" customHeight="1" x14ac:dyDescent="0.3"/>
    <row r="40" spans="2:3" x14ac:dyDescent="0.3">
      <c r="B40" s="21"/>
      <c r="C40" s="2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59D3E-8F24-4A8C-8820-2E40B61582ED}">
  <sheetPr codeName="Sheet1"/>
  <dimension ref="A1:AD30"/>
  <sheetViews>
    <sheetView tabSelected="1" view="pageBreakPreview" zoomScale="60" zoomScaleNormal="100" workbookViewId="0">
      <pane xSplit="5" ySplit="2" topLeftCell="F3" activePane="bottomRight" state="frozenSplit"/>
      <selection pane="topRight" activeCell="F1" sqref="F1"/>
      <selection pane="bottomLeft" activeCell="A3" sqref="A3"/>
      <selection pane="bottomRight" activeCell="AI15" sqref="AI15"/>
    </sheetView>
  </sheetViews>
  <sheetFormatPr defaultRowHeight="14.4" x14ac:dyDescent="0.3"/>
  <cols>
    <col min="1" max="4" width="3" style="18" customWidth="1"/>
    <col min="5" max="5" width="29.88671875" style="18" customWidth="1"/>
    <col min="6" max="7" width="7.88671875" style="19" hidden="1" customWidth="1"/>
    <col min="8" max="8" width="10.77734375" style="19" hidden="1" customWidth="1"/>
    <col min="9" max="9" width="9.109375" style="19" hidden="1" customWidth="1"/>
    <col min="10" max="10" width="7.109375" style="19" hidden="1" customWidth="1"/>
    <col min="11" max="11" width="7.5546875" style="19" hidden="1" customWidth="1"/>
    <col min="12" max="12" width="10.77734375" style="19" hidden="1" customWidth="1"/>
    <col min="13" max="13" width="9.109375" style="19" hidden="1" customWidth="1"/>
    <col min="14" max="15" width="7.88671875" style="19" hidden="1" customWidth="1"/>
    <col min="16" max="16" width="10.77734375" style="19" hidden="1" customWidth="1"/>
    <col min="17" max="17" width="9.109375" style="19" hidden="1" customWidth="1"/>
    <col min="18" max="19" width="7.109375" style="19" hidden="1" customWidth="1"/>
    <col min="20" max="20" width="10.77734375" style="19" hidden="1" customWidth="1"/>
    <col min="21" max="21" width="9.109375" style="19" hidden="1" customWidth="1"/>
    <col min="22" max="23" width="7.109375" style="19" bestFit="1" customWidth="1"/>
    <col min="24" max="24" width="10.77734375" style="19" bestFit="1" customWidth="1"/>
    <col min="25" max="25" width="9.109375" style="19" bestFit="1" customWidth="1"/>
    <col min="26" max="26" width="3.6640625" style="19" customWidth="1"/>
    <col min="27" max="27" width="8.88671875" style="19" bestFit="1" customWidth="1"/>
    <col min="28" max="28" width="7.88671875" style="19" bestFit="1" customWidth="1"/>
    <col min="29" max="29" width="10.77734375" style="19" bestFit="1" customWidth="1"/>
    <col min="30" max="30" width="9.109375" style="19" bestFit="1" customWidth="1"/>
  </cols>
  <sheetData>
    <row r="1" spans="1:30" ht="15" thickBot="1" x14ac:dyDescent="0.3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 t="s">
        <v>0</v>
      </c>
      <c r="AB1" s="2"/>
      <c r="AC1" s="2"/>
      <c r="AD1" s="2"/>
    </row>
    <row r="2" spans="1:30" s="17" customFormat="1" ht="15.6" thickTop="1" thickBot="1" x14ac:dyDescent="0.35">
      <c r="A2" s="15"/>
      <c r="B2" s="15"/>
      <c r="C2" s="15"/>
      <c r="D2" s="15"/>
      <c r="E2" s="15"/>
      <c r="F2" s="16" t="s">
        <v>1</v>
      </c>
      <c r="G2" s="16" t="s">
        <v>2</v>
      </c>
      <c r="H2" s="16" t="s">
        <v>3</v>
      </c>
      <c r="I2" s="16" t="s">
        <v>4</v>
      </c>
      <c r="J2" s="16" t="s">
        <v>5</v>
      </c>
      <c r="K2" s="16" t="s">
        <v>2</v>
      </c>
      <c r="L2" s="16" t="s">
        <v>3</v>
      </c>
      <c r="M2" s="16" t="s">
        <v>4</v>
      </c>
      <c r="N2" s="16" t="s">
        <v>6</v>
      </c>
      <c r="O2" s="16" t="s">
        <v>2</v>
      </c>
      <c r="P2" s="16" t="s">
        <v>3</v>
      </c>
      <c r="Q2" s="16" t="s">
        <v>4</v>
      </c>
      <c r="R2" s="16" t="s">
        <v>7</v>
      </c>
      <c r="S2" s="16" t="s">
        <v>2</v>
      </c>
      <c r="T2" s="16" t="s">
        <v>3</v>
      </c>
      <c r="U2" s="16" t="s">
        <v>4</v>
      </c>
      <c r="V2" s="16" t="s">
        <v>8</v>
      </c>
      <c r="W2" s="16" t="s">
        <v>2</v>
      </c>
      <c r="X2" s="16" t="s">
        <v>3</v>
      </c>
      <c r="Y2" s="16" t="s">
        <v>4</v>
      </c>
      <c r="Z2" s="16"/>
      <c r="AA2" s="16" t="s">
        <v>9</v>
      </c>
      <c r="AB2" s="16" t="s">
        <v>2</v>
      </c>
      <c r="AC2" s="16" t="s">
        <v>3</v>
      </c>
      <c r="AD2" s="16" t="s">
        <v>4</v>
      </c>
    </row>
    <row r="3" spans="1:30" ht="15" thickTop="1" x14ac:dyDescent="0.3">
      <c r="A3" s="1"/>
      <c r="B3" s="1" t="s">
        <v>10</v>
      </c>
      <c r="C3" s="1"/>
      <c r="D3" s="1"/>
      <c r="E3" s="1"/>
      <c r="F3" s="4"/>
      <c r="G3" s="4"/>
      <c r="H3" s="4"/>
      <c r="I3" s="5"/>
      <c r="J3" s="4"/>
      <c r="K3" s="4"/>
      <c r="L3" s="4"/>
      <c r="M3" s="5"/>
      <c r="N3" s="4"/>
      <c r="O3" s="4"/>
      <c r="P3" s="4"/>
      <c r="Q3" s="5"/>
      <c r="R3" s="4"/>
      <c r="S3" s="4"/>
      <c r="T3" s="4"/>
      <c r="U3" s="5"/>
      <c r="V3" s="4"/>
      <c r="W3" s="4"/>
      <c r="X3" s="4"/>
      <c r="Y3" s="5"/>
      <c r="Z3" s="5"/>
      <c r="AA3" s="4"/>
      <c r="AB3" s="4"/>
      <c r="AC3" s="4"/>
      <c r="AD3" s="5"/>
    </row>
    <row r="4" spans="1:30" x14ac:dyDescent="0.3">
      <c r="A4" s="1"/>
      <c r="B4" s="1"/>
      <c r="C4" s="1"/>
      <c r="D4" s="1" t="s">
        <v>11</v>
      </c>
      <c r="E4" s="1"/>
      <c r="F4" s="4"/>
      <c r="G4" s="4"/>
      <c r="H4" s="4"/>
      <c r="I4" s="5"/>
      <c r="J4" s="4"/>
      <c r="K4" s="4"/>
      <c r="L4" s="4"/>
      <c r="M4" s="5"/>
      <c r="N4" s="4"/>
      <c r="O4" s="4"/>
      <c r="P4" s="4"/>
      <c r="Q4" s="5"/>
      <c r="R4" s="4"/>
      <c r="S4" s="4"/>
      <c r="T4" s="4"/>
      <c r="U4" s="5"/>
      <c r="V4" s="4"/>
      <c r="W4" s="4"/>
      <c r="X4" s="4"/>
      <c r="Y4" s="5"/>
      <c r="Z4" s="5"/>
      <c r="AA4" s="4"/>
      <c r="AB4" s="4"/>
      <c r="AC4" s="4"/>
      <c r="AD4" s="5"/>
    </row>
    <row r="5" spans="1:30" x14ac:dyDescent="0.3">
      <c r="A5" s="1"/>
      <c r="B5" s="1"/>
      <c r="C5" s="1"/>
      <c r="D5" s="1"/>
      <c r="E5" s="1" t="s">
        <v>12</v>
      </c>
      <c r="F5" s="4">
        <v>21852.92</v>
      </c>
      <c r="G5" s="4">
        <v>18876.25</v>
      </c>
      <c r="H5" s="4">
        <f>ROUND((F5-G5),5)</f>
        <v>2976.67</v>
      </c>
      <c r="I5" s="5">
        <f>ROUND(IF(G5=0, IF(F5=0, 0, 1), F5/G5),5)</f>
        <v>1.1576900000000001</v>
      </c>
      <c r="J5" s="4">
        <v>21691.94</v>
      </c>
      <c r="K5" s="4">
        <v>18876.25</v>
      </c>
      <c r="L5" s="4">
        <f>ROUND((J5-K5),5)</f>
        <v>2815.69</v>
      </c>
      <c r="M5" s="5">
        <f>ROUND(IF(K5=0, IF(J5=0, 0, 1), J5/K5),5)</f>
        <v>1.14917</v>
      </c>
      <c r="N5" s="4">
        <v>234833.74</v>
      </c>
      <c r="O5" s="4">
        <v>220376.25</v>
      </c>
      <c r="P5" s="4">
        <f>ROUND((N5-O5),5)</f>
        <v>14457.49</v>
      </c>
      <c r="Q5" s="5">
        <f>ROUND(IF(O5=0, IF(N5=0, 0, 1), N5/O5),5)</f>
        <v>1.0656000000000001</v>
      </c>
      <c r="R5" s="4">
        <v>66126.36</v>
      </c>
      <c r="S5" s="4">
        <v>71376.25</v>
      </c>
      <c r="T5" s="4">
        <f>ROUND((R5-S5),5)</f>
        <v>-5249.89</v>
      </c>
      <c r="U5" s="5">
        <f>ROUND(IF(S5=0, IF(R5=0, 0, 1), R5/S5),5)</f>
        <v>0.92645</v>
      </c>
      <c r="V5" s="4">
        <v>20757.16</v>
      </c>
      <c r="W5" s="4">
        <v>18876.25</v>
      </c>
      <c r="X5" s="4">
        <f>ROUND((V5-W5),5)</f>
        <v>1880.91</v>
      </c>
      <c r="Y5" s="5">
        <f>ROUND(IF(W5=0, IF(V5=0, 0, 1), V5/W5),5)</f>
        <v>1.09964</v>
      </c>
      <c r="Z5" s="5"/>
      <c r="AA5" s="4">
        <f>ROUND(F5+J5+N5+R5+V5,5)</f>
        <v>365262.12</v>
      </c>
      <c r="AB5" s="4">
        <f>ROUND(G5+K5+O5+S5+W5,5)</f>
        <v>348381.25</v>
      </c>
      <c r="AC5" s="4">
        <f>ROUND((AA5-AB5),5)</f>
        <v>16880.87</v>
      </c>
      <c r="AD5" s="5">
        <f>ROUND(IF(AB5=0, IF(AA5=0, 0, 1), AA5/AB5),5)</f>
        <v>1.0484599999999999</v>
      </c>
    </row>
    <row r="6" spans="1:30" x14ac:dyDescent="0.3">
      <c r="A6" s="1"/>
      <c r="B6" s="1"/>
      <c r="C6" s="1"/>
      <c r="D6" s="1"/>
      <c r="E6" s="1" t="s">
        <v>13</v>
      </c>
      <c r="F6" s="4">
        <v>405</v>
      </c>
      <c r="G6" s="4">
        <v>1041.49</v>
      </c>
      <c r="H6" s="4">
        <f>ROUND((F6-G6),5)</f>
        <v>-636.49</v>
      </c>
      <c r="I6" s="5">
        <f>ROUND(IF(G6=0, IF(F6=0, 0, 1), F6/G6),5)</f>
        <v>0.38886999999999999</v>
      </c>
      <c r="J6" s="4">
        <v>530</v>
      </c>
      <c r="K6" s="4">
        <v>1041.4100000000001</v>
      </c>
      <c r="L6" s="4">
        <f>ROUND((J6-K6),5)</f>
        <v>-511.41</v>
      </c>
      <c r="M6" s="5">
        <f>ROUND(IF(K6=0, IF(J6=0, 0, 1), J6/K6),5)</f>
        <v>0.50892999999999999</v>
      </c>
      <c r="N6" s="4">
        <v>2860</v>
      </c>
      <c r="O6" s="4">
        <v>1041.4100000000001</v>
      </c>
      <c r="P6" s="4">
        <f>ROUND((N6-O6),5)</f>
        <v>1818.59</v>
      </c>
      <c r="Q6" s="5">
        <f>ROUND(IF(O6=0, IF(N6=0, 0, 1), N6/O6),5)</f>
        <v>2.7462800000000001</v>
      </c>
      <c r="R6" s="4">
        <v>3685</v>
      </c>
      <c r="S6" s="4">
        <v>1041.4100000000001</v>
      </c>
      <c r="T6" s="4">
        <f>ROUND((R6-S6),5)</f>
        <v>2643.59</v>
      </c>
      <c r="U6" s="5">
        <f>ROUND(IF(S6=0, IF(R6=0, 0, 1), R6/S6),5)</f>
        <v>3.5384699999999998</v>
      </c>
      <c r="V6" s="4">
        <v>8518</v>
      </c>
      <c r="W6" s="4">
        <v>1041.4100000000001</v>
      </c>
      <c r="X6" s="4">
        <f>ROUND((V6-W6),5)</f>
        <v>7476.59</v>
      </c>
      <c r="Y6" s="5">
        <f>ROUND(IF(W6=0, IF(V6=0, 0, 1), V6/W6),5)</f>
        <v>8.1792999999999996</v>
      </c>
      <c r="Z6" s="5"/>
      <c r="AA6" s="4">
        <f>ROUND(F6+J6+N6+R6+V6,5)</f>
        <v>15998</v>
      </c>
      <c r="AB6" s="4">
        <f>ROUND(G6+K6+O6+S6+W6,5)</f>
        <v>5207.13</v>
      </c>
      <c r="AC6" s="4">
        <f>ROUND((AA6-AB6),5)</f>
        <v>10790.87</v>
      </c>
      <c r="AD6" s="5">
        <f>ROUND(IF(AB6=0, IF(AA6=0, 0, 1), AA6/AB6),5)</f>
        <v>3.07233</v>
      </c>
    </row>
    <row r="7" spans="1:30" x14ac:dyDescent="0.3">
      <c r="A7" s="1"/>
      <c r="B7" s="1"/>
      <c r="C7" s="1"/>
      <c r="D7" s="1"/>
      <c r="E7" s="1" t="s">
        <v>14</v>
      </c>
      <c r="F7" s="4">
        <v>106056</v>
      </c>
      <c r="G7" s="4">
        <v>106056</v>
      </c>
      <c r="H7" s="4">
        <f>ROUND((F7-G7),5)</f>
        <v>0</v>
      </c>
      <c r="I7" s="5">
        <f>ROUND(IF(G7=0, IF(F7=0, 0, 1), F7/G7),5)</f>
        <v>1</v>
      </c>
      <c r="J7" s="4">
        <v>12130.85</v>
      </c>
      <c r="K7" s="4">
        <v>0</v>
      </c>
      <c r="L7" s="4">
        <f>ROUND((J7-K7),5)</f>
        <v>12130.85</v>
      </c>
      <c r="M7" s="5">
        <f>ROUND(IF(K7=0, IF(J7=0, 0, 1), J7/K7),5)</f>
        <v>1</v>
      </c>
      <c r="N7" s="4">
        <v>0</v>
      </c>
      <c r="O7" s="4">
        <v>0</v>
      </c>
      <c r="P7" s="4">
        <f>ROUND((N7-O7),5)</f>
        <v>0</v>
      </c>
      <c r="Q7" s="5">
        <f>ROUND(IF(O7=0, IF(N7=0, 0, 1), N7/O7),5)</f>
        <v>0</v>
      </c>
      <c r="R7" s="4">
        <v>0</v>
      </c>
      <c r="S7" s="4">
        <v>0</v>
      </c>
      <c r="T7" s="4">
        <f>ROUND((R7-S7),5)</f>
        <v>0</v>
      </c>
      <c r="U7" s="5">
        <f>ROUND(IF(S7=0, IF(R7=0, 0, 1), R7/S7),5)</f>
        <v>0</v>
      </c>
      <c r="V7" s="4">
        <v>0</v>
      </c>
      <c r="W7" s="4">
        <v>12150</v>
      </c>
      <c r="X7" s="4">
        <f>ROUND((V7-W7),5)</f>
        <v>-12150</v>
      </c>
      <c r="Y7" s="5">
        <f>ROUND(IF(W7=0, IF(V7=0, 0, 1), V7/W7),5)</f>
        <v>0</v>
      </c>
      <c r="Z7" s="5"/>
      <c r="AA7" s="4">
        <f>ROUND(F7+J7+N7+R7+V7,5)</f>
        <v>118186.85</v>
      </c>
      <c r="AB7" s="4">
        <f>ROUND(G7+K7+O7+S7+W7,5)</f>
        <v>118206</v>
      </c>
      <c r="AC7" s="4">
        <f>ROUND((AA7-AB7),5)</f>
        <v>-19.149999999999999</v>
      </c>
      <c r="AD7" s="5">
        <f>ROUND(IF(AB7=0, IF(AA7=0, 0, 1), AA7/AB7),5)</f>
        <v>0.99983999999999995</v>
      </c>
    </row>
    <row r="8" spans="1:30" x14ac:dyDescent="0.3">
      <c r="A8" s="1"/>
      <c r="B8" s="1"/>
      <c r="C8" s="1"/>
      <c r="D8" s="1"/>
      <c r="E8" s="1" t="s">
        <v>15</v>
      </c>
      <c r="F8" s="4">
        <v>13785.07</v>
      </c>
      <c r="G8" s="4">
        <v>1033</v>
      </c>
      <c r="H8" s="4">
        <f>ROUND((F8-G8),5)</f>
        <v>12752.07</v>
      </c>
      <c r="I8" s="5">
        <f>ROUND(IF(G8=0, IF(F8=0, 0, 1), F8/G8),5)</f>
        <v>13.3447</v>
      </c>
      <c r="J8" s="4">
        <v>1171.77</v>
      </c>
      <c r="K8" s="4">
        <v>1033</v>
      </c>
      <c r="L8" s="4">
        <f>ROUND((J8-K8),5)</f>
        <v>138.77000000000001</v>
      </c>
      <c r="M8" s="5">
        <f>ROUND(IF(K8=0, IF(J8=0, 0, 1), J8/K8),5)</f>
        <v>1.1343399999999999</v>
      </c>
      <c r="N8" s="4">
        <v>1201.8399999999999</v>
      </c>
      <c r="O8" s="4">
        <v>1033</v>
      </c>
      <c r="P8" s="4">
        <f>ROUND((N8-O8),5)</f>
        <v>168.84</v>
      </c>
      <c r="Q8" s="5">
        <f>ROUND(IF(O8=0, IF(N8=0, 0, 1), N8/O8),5)</f>
        <v>1.1634500000000001</v>
      </c>
      <c r="R8" s="4">
        <v>1606.91</v>
      </c>
      <c r="S8" s="4">
        <v>1033</v>
      </c>
      <c r="T8" s="4">
        <f>ROUND((R8-S8),5)</f>
        <v>573.91</v>
      </c>
      <c r="U8" s="5">
        <f>ROUND(IF(S8=0, IF(R8=0, 0, 1), R8/S8),5)</f>
        <v>1.55558</v>
      </c>
      <c r="V8" s="4">
        <v>3019.95</v>
      </c>
      <c r="W8" s="4">
        <v>1033</v>
      </c>
      <c r="X8" s="4">
        <f>ROUND((V8-W8),5)</f>
        <v>1986.95</v>
      </c>
      <c r="Y8" s="5">
        <f>ROUND(IF(W8=0, IF(V8=0, 0, 1), V8/W8),5)</f>
        <v>2.9234800000000001</v>
      </c>
      <c r="Z8" s="5"/>
      <c r="AA8" s="4">
        <f>ROUND(F8+J8+N8+R8+V8,5)</f>
        <v>20785.54</v>
      </c>
      <c r="AB8" s="4">
        <f>ROUND(G8+K8+O8+S8+W8,5)</f>
        <v>5165</v>
      </c>
      <c r="AC8" s="4">
        <f>ROUND((AA8-AB8),5)</f>
        <v>15620.54</v>
      </c>
      <c r="AD8" s="5">
        <f>ROUND(IF(AB8=0, IF(AA8=0, 0, 1), AA8/AB8),5)</f>
        <v>4.0243099999999998</v>
      </c>
    </row>
    <row r="9" spans="1:30" x14ac:dyDescent="0.3">
      <c r="A9" s="1"/>
      <c r="B9" s="1"/>
      <c r="C9" s="1"/>
      <c r="D9" s="1"/>
      <c r="E9" s="1" t="s">
        <v>16</v>
      </c>
      <c r="F9" s="4">
        <v>14139.63</v>
      </c>
      <c r="G9" s="4">
        <v>865</v>
      </c>
      <c r="H9" s="4">
        <f>ROUND((F9-G9),5)</f>
        <v>13274.63</v>
      </c>
      <c r="I9" s="5">
        <f>ROUND(IF(G9=0, IF(F9=0, 0, 1), F9/G9),5)</f>
        <v>16.34639</v>
      </c>
      <c r="J9" s="4">
        <v>790</v>
      </c>
      <c r="K9" s="4">
        <v>855</v>
      </c>
      <c r="L9" s="4">
        <f>ROUND((J9-K9),5)</f>
        <v>-65</v>
      </c>
      <c r="M9" s="5">
        <f>ROUND(IF(K9=0, IF(J9=0, 0, 1), J9/K9),5)</f>
        <v>0.92398000000000002</v>
      </c>
      <c r="N9" s="4">
        <v>172.69</v>
      </c>
      <c r="O9" s="4">
        <v>115</v>
      </c>
      <c r="P9" s="4">
        <f>ROUND((N9-O9),5)</f>
        <v>57.69</v>
      </c>
      <c r="Q9" s="5">
        <f>ROUND(IF(O9=0, IF(N9=0, 0, 1), N9/O9),5)</f>
        <v>1.5016499999999999</v>
      </c>
      <c r="R9" s="4">
        <v>228.47</v>
      </c>
      <c r="S9" s="4">
        <v>0</v>
      </c>
      <c r="T9" s="4">
        <f>ROUND((R9-S9),5)</f>
        <v>228.47</v>
      </c>
      <c r="U9" s="5">
        <f>ROUND(IF(S9=0, IF(R9=0, 0, 1), R9/S9),5)</f>
        <v>1</v>
      </c>
      <c r="V9" s="4">
        <v>260</v>
      </c>
      <c r="W9" s="4">
        <v>5</v>
      </c>
      <c r="X9" s="4">
        <f>ROUND((V9-W9),5)</f>
        <v>255</v>
      </c>
      <c r="Y9" s="5">
        <f>ROUND(IF(W9=0, IF(V9=0, 0, 1), V9/W9),5)</f>
        <v>52</v>
      </c>
      <c r="Z9" s="5"/>
      <c r="AA9" s="4">
        <f>ROUND(F9+J9+N9+R9+V9,5)</f>
        <v>15590.79</v>
      </c>
      <c r="AB9" s="4">
        <f>ROUND(G9+K9+O9+S9+W9,5)</f>
        <v>1840</v>
      </c>
      <c r="AC9" s="4">
        <f>ROUND((AA9-AB9),5)</f>
        <v>13750.79</v>
      </c>
      <c r="AD9" s="5">
        <f>ROUND(IF(AB9=0, IF(AA9=0, 0, 1), AA9/AB9),5)</f>
        <v>8.4732599999999998</v>
      </c>
    </row>
    <row r="10" spans="1:30" x14ac:dyDescent="0.3">
      <c r="A10" s="1"/>
      <c r="B10" s="1"/>
      <c r="C10" s="1"/>
      <c r="D10" s="1"/>
      <c r="E10" s="1" t="s">
        <v>17</v>
      </c>
      <c r="F10" s="4">
        <v>0</v>
      </c>
      <c r="G10" s="4">
        <v>800</v>
      </c>
      <c r="H10" s="4">
        <f>ROUND((F10-G10),5)</f>
        <v>-800</v>
      </c>
      <c r="I10" s="5">
        <f>ROUND(IF(G10=0, IF(F10=0, 0, 1), F10/G10),5)</f>
        <v>0</v>
      </c>
      <c r="J10" s="4">
        <v>0</v>
      </c>
      <c r="K10" s="4">
        <v>62</v>
      </c>
      <c r="L10" s="4">
        <f>ROUND((J10-K10),5)</f>
        <v>-62</v>
      </c>
      <c r="M10" s="5">
        <f>ROUND(IF(K10=0, IF(J10=0, 0, 1), J10/K10),5)</f>
        <v>0</v>
      </c>
      <c r="N10" s="4">
        <v>0</v>
      </c>
      <c r="O10" s="4">
        <v>0</v>
      </c>
      <c r="P10" s="4">
        <f>ROUND((N10-O10),5)</f>
        <v>0</v>
      </c>
      <c r="Q10" s="5">
        <f>ROUND(IF(O10=0, IF(N10=0, 0, 1), N10/O10),5)</f>
        <v>0</v>
      </c>
      <c r="R10" s="4">
        <v>0</v>
      </c>
      <c r="S10" s="4">
        <v>100</v>
      </c>
      <c r="T10" s="4">
        <f>ROUND((R10-S10),5)</f>
        <v>-100</v>
      </c>
      <c r="U10" s="5">
        <f>ROUND(IF(S10=0, IF(R10=0, 0, 1), R10/S10),5)</f>
        <v>0</v>
      </c>
      <c r="V10" s="4">
        <v>0</v>
      </c>
      <c r="W10" s="4">
        <v>469</v>
      </c>
      <c r="X10" s="4">
        <f>ROUND((V10-W10),5)</f>
        <v>-469</v>
      </c>
      <c r="Y10" s="5">
        <f>ROUND(IF(W10=0, IF(V10=0, 0, 1), V10/W10),5)</f>
        <v>0</v>
      </c>
      <c r="Z10" s="5"/>
      <c r="AA10" s="4">
        <f>ROUND(F10+J10+N10+R10+V10,5)</f>
        <v>0</v>
      </c>
      <c r="AB10" s="4">
        <f>ROUND(G10+K10+O10+S10+W10,5)</f>
        <v>1431</v>
      </c>
      <c r="AC10" s="4">
        <f>ROUND((AA10-AB10),5)</f>
        <v>-1431</v>
      </c>
      <c r="AD10" s="5">
        <f>ROUND(IF(AB10=0, IF(AA10=0, 0, 1), AA10/AB10),5)</f>
        <v>0</v>
      </c>
    </row>
    <row r="11" spans="1:30" x14ac:dyDescent="0.3">
      <c r="A11" s="1"/>
      <c r="B11" s="1"/>
      <c r="C11" s="1"/>
      <c r="D11" s="1"/>
      <c r="E11" s="1" t="s">
        <v>18</v>
      </c>
      <c r="F11" s="4">
        <v>89.7</v>
      </c>
      <c r="G11" s="4">
        <v>102.25</v>
      </c>
      <c r="H11" s="4">
        <f>ROUND((F11-G11),5)</f>
        <v>-12.55</v>
      </c>
      <c r="I11" s="5">
        <f>ROUND(IF(G11=0, IF(F11=0, 0, 1), F11/G11),5)</f>
        <v>0.87726000000000004</v>
      </c>
      <c r="J11" s="4">
        <v>482.94</v>
      </c>
      <c r="K11" s="4">
        <v>102.25</v>
      </c>
      <c r="L11" s="4">
        <f>ROUND((J11-K11),5)</f>
        <v>380.69</v>
      </c>
      <c r="M11" s="5">
        <f>ROUND(IF(K11=0, IF(J11=0, 0, 1), J11/K11),5)</f>
        <v>4.7231300000000003</v>
      </c>
      <c r="N11" s="4">
        <v>205.07</v>
      </c>
      <c r="O11" s="4">
        <v>102.25</v>
      </c>
      <c r="P11" s="4">
        <f>ROUND((N11-O11),5)</f>
        <v>102.82</v>
      </c>
      <c r="Q11" s="5">
        <f>ROUND(IF(O11=0, IF(N11=0, 0, 1), N11/O11),5)</f>
        <v>2.0055700000000001</v>
      </c>
      <c r="R11" s="4">
        <v>66.069999999999993</v>
      </c>
      <c r="S11" s="4">
        <v>102.25</v>
      </c>
      <c r="T11" s="4">
        <f>ROUND((R11-S11),5)</f>
        <v>-36.18</v>
      </c>
      <c r="U11" s="5">
        <f>ROUND(IF(S11=0, IF(R11=0, 0, 1), R11/S11),5)</f>
        <v>0.64615999999999996</v>
      </c>
      <c r="V11" s="4">
        <v>14.71</v>
      </c>
      <c r="W11" s="4">
        <v>102.25</v>
      </c>
      <c r="X11" s="4">
        <f>ROUND((V11-W11),5)</f>
        <v>-87.54</v>
      </c>
      <c r="Y11" s="5">
        <f>ROUND(IF(W11=0, IF(V11=0, 0, 1), V11/W11),5)</f>
        <v>0.14385999999999999</v>
      </c>
      <c r="Z11" s="5"/>
      <c r="AA11" s="4">
        <f>ROUND(F11+J11+N11+R11+V11,5)</f>
        <v>858.49</v>
      </c>
      <c r="AB11" s="4">
        <f>ROUND(G11+K11+O11+S11+W11,5)</f>
        <v>511.25</v>
      </c>
      <c r="AC11" s="4">
        <f>ROUND((AA11-AB11),5)</f>
        <v>347.24</v>
      </c>
      <c r="AD11" s="5">
        <f>ROUND(IF(AB11=0, IF(AA11=0, 0, 1), AA11/AB11),5)</f>
        <v>1.6792</v>
      </c>
    </row>
    <row r="12" spans="1:30" x14ac:dyDescent="0.3">
      <c r="A12" s="1"/>
      <c r="B12" s="1"/>
      <c r="C12" s="1"/>
      <c r="D12" s="1"/>
      <c r="E12" s="1" t="s">
        <v>19</v>
      </c>
      <c r="F12" s="4">
        <v>135</v>
      </c>
      <c r="G12" s="4">
        <v>0</v>
      </c>
      <c r="H12" s="4">
        <f>ROUND((F12-G12),5)</f>
        <v>135</v>
      </c>
      <c r="I12" s="5">
        <f>ROUND(IF(G12=0, IF(F12=0, 0, 1), F12/G12),5)</f>
        <v>1</v>
      </c>
      <c r="J12" s="4">
        <v>180</v>
      </c>
      <c r="K12" s="4">
        <v>0</v>
      </c>
      <c r="L12" s="4">
        <f>ROUND((J12-K12),5)</f>
        <v>180</v>
      </c>
      <c r="M12" s="5">
        <f>ROUND(IF(K12=0, IF(J12=0, 0, 1), J12/K12),5)</f>
        <v>1</v>
      </c>
      <c r="N12" s="4">
        <v>85</v>
      </c>
      <c r="O12" s="4">
        <v>0</v>
      </c>
      <c r="P12" s="4">
        <f>ROUND((N12-O12),5)</f>
        <v>85</v>
      </c>
      <c r="Q12" s="5">
        <f>ROUND(IF(O12=0, IF(N12=0, 0, 1), N12/O12),5)</f>
        <v>1</v>
      </c>
      <c r="R12" s="4">
        <v>75</v>
      </c>
      <c r="S12" s="4">
        <v>0</v>
      </c>
      <c r="T12" s="4">
        <f>ROUND((R12-S12),5)</f>
        <v>75</v>
      </c>
      <c r="U12" s="5">
        <f>ROUND(IF(S12=0, IF(R12=0, 0, 1), R12/S12),5)</f>
        <v>1</v>
      </c>
      <c r="V12" s="4">
        <v>95</v>
      </c>
      <c r="W12" s="4">
        <v>0</v>
      </c>
      <c r="X12" s="4">
        <f>ROUND((V12-W12),5)</f>
        <v>95</v>
      </c>
      <c r="Y12" s="5">
        <f>ROUND(IF(W12=0, IF(V12=0, 0, 1), V12/W12),5)</f>
        <v>1</v>
      </c>
      <c r="Z12" s="5"/>
      <c r="AA12" s="4">
        <f>ROUND(F12+J12+N12+R12+V12,5)</f>
        <v>570</v>
      </c>
      <c r="AB12" s="4">
        <f>ROUND(G12+K12+O12+S12+W12,5)</f>
        <v>0</v>
      </c>
      <c r="AC12" s="4">
        <f>ROUND((AA12-AB12),5)</f>
        <v>570</v>
      </c>
      <c r="AD12" s="5">
        <f>ROUND(IF(AB12=0, IF(AA12=0, 0, 1), AA12/AB12),5)</f>
        <v>1</v>
      </c>
    </row>
    <row r="13" spans="1:30" ht="15" thickBot="1" x14ac:dyDescent="0.35">
      <c r="A13" s="1"/>
      <c r="B13" s="1"/>
      <c r="C13" s="1"/>
      <c r="D13" s="1"/>
      <c r="E13" s="1" t="s">
        <v>20</v>
      </c>
      <c r="F13" s="6">
        <v>825</v>
      </c>
      <c r="G13" s="6">
        <v>1653</v>
      </c>
      <c r="H13" s="6">
        <f>ROUND((F13-G13),5)</f>
        <v>-828</v>
      </c>
      <c r="I13" s="7">
        <f>ROUND(IF(G13=0, IF(F13=0, 0, 1), F13/G13),5)</f>
        <v>0.49908999999999998</v>
      </c>
      <c r="J13" s="6">
        <v>550</v>
      </c>
      <c r="K13" s="6">
        <v>125</v>
      </c>
      <c r="L13" s="6">
        <f>ROUND((J13-K13),5)</f>
        <v>425</v>
      </c>
      <c r="M13" s="7">
        <f>ROUND(IF(K13=0, IF(J13=0, 0, 1), J13/K13),5)</f>
        <v>4.4000000000000004</v>
      </c>
      <c r="N13" s="6">
        <v>370</v>
      </c>
      <c r="O13" s="6">
        <v>700</v>
      </c>
      <c r="P13" s="6">
        <f>ROUND((N13-O13),5)</f>
        <v>-330</v>
      </c>
      <c r="Q13" s="7">
        <f>ROUND(IF(O13=0, IF(N13=0, 0, 1), N13/O13),5)</f>
        <v>0.52856999999999998</v>
      </c>
      <c r="R13" s="6">
        <v>8919.23</v>
      </c>
      <c r="S13" s="6">
        <v>6990</v>
      </c>
      <c r="T13" s="6">
        <f>ROUND((R13-S13),5)</f>
        <v>1929.23</v>
      </c>
      <c r="U13" s="7">
        <f>ROUND(IF(S13=0, IF(R13=0, 0, 1), R13/S13),5)</f>
        <v>1.276</v>
      </c>
      <c r="V13" s="6">
        <v>477</v>
      </c>
      <c r="W13" s="6">
        <v>275</v>
      </c>
      <c r="X13" s="6">
        <f>ROUND((V13-W13),5)</f>
        <v>202</v>
      </c>
      <c r="Y13" s="7">
        <f>ROUND(IF(W13=0, IF(V13=0, 0, 1), V13/W13),5)</f>
        <v>1.73455</v>
      </c>
      <c r="Z13" s="7"/>
      <c r="AA13" s="6">
        <f>ROUND(F13+J13+N13+R13+V13,5)</f>
        <v>11141.23</v>
      </c>
      <c r="AB13" s="6">
        <f>ROUND(G13+K13+O13+S13+W13,5)</f>
        <v>9743</v>
      </c>
      <c r="AC13" s="6">
        <f>ROUND((AA13-AB13),5)</f>
        <v>1398.23</v>
      </c>
      <c r="AD13" s="7">
        <f>ROUND(IF(AB13=0, IF(AA13=0, 0, 1), AA13/AB13),5)</f>
        <v>1.14351</v>
      </c>
    </row>
    <row r="14" spans="1:30" ht="15" thickBot="1" x14ac:dyDescent="0.35">
      <c r="A14" s="1"/>
      <c r="B14" s="1"/>
      <c r="C14" s="1"/>
      <c r="D14" s="1" t="s">
        <v>21</v>
      </c>
      <c r="E14" s="1"/>
      <c r="F14" s="8">
        <f>ROUND(SUM(F4:F13),5)</f>
        <v>157288.32000000001</v>
      </c>
      <c r="G14" s="8">
        <f>ROUND(SUM(G4:G13),5)</f>
        <v>130426.99</v>
      </c>
      <c r="H14" s="8">
        <f>ROUND((F14-G14),5)</f>
        <v>26861.33</v>
      </c>
      <c r="I14" s="9">
        <f>ROUND(IF(G14=0, IF(F14=0, 0, 1), F14/G14),5)</f>
        <v>1.2059500000000001</v>
      </c>
      <c r="J14" s="8">
        <f>ROUND(SUM(J4:J13),5)</f>
        <v>37527.5</v>
      </c>
      <c r="K14" s="8">
        <f>ROUND(SUM(K4:K13),5)</f>
        <v>22094.91</v>
      </c>
      <c r="L14" s="8">
        <f>ROUND((J14-K14),5)</f>
        <v>15432.59</v>
      </c>
      <c r="M14" s="9">
        <f>ROUND(IF(K14=0, IF(J14=0, 0, 1), J14/K14),5)</f>
        <v>1.6984699999999999</v>
      </c>
      <c r="N14" s="8">
        <f>ROUND(SUM(N4:N13),5)</f>
        <v>239728.34</v>
      </c>
      <c r="O14" s="8">
        <f>ROUND(SUM(O4:O13),5)</f>
        <v>223367.91</v>
      </c>
      <c r="P14" s="8">
        <f>ROUND((N14-O14),5)</f>
        <v>16360.43</v>
      </c>
      <c r="Q14" s="9">
        <f>ROUND(IF(O14=0, IF(N14=0, 0, 1), N14/O14),5)</f>
        <v>1.07324</v>
      </c>
      <c r="R14" s="8">
        <f>ROUND(SUM(R4:R13),5)</f>
        <v>80707.039999999994</v>
      </c>
      <c r="S14" s="8">
        <f>ROUND(SUM(S4:S13),5)</f>
        <v>80642.91</v>
      </c>
      <c r="T14" s="8">
        <f>ROUND((R14-S14),5)</f>
        <v>64.13</v>
      </c>
      <c r="U14" s="9">
        <f>ROUND(IF(S14=0, IF(R14=0, 0, 1), R14/S14),5)</f>
        <v>1.0007999999999999</v>
      </c>
      <c r="V14" s="8">
        <f>ROUND(SUM(V4:V13),5)</f>
        <v>33141.82</v>
      </c>
      <c r="W14" s="8">
        <f>ROUND(SUM(W4:W13),5)</f>
        <v>33951.910000000003</v>
      </c>
      <c r="X14" s="8">
        <f>ROUND((V14-W14),5)</f>
        <v>-810.09</v>
      </c>
      <c r="Y14" s="9">
        <f>ROUND(IF(W14=0, IF(V14=0, 0, 1), V14/W14),5)</f>
        <v>0.97614000000000001</v>
      </c>
      <c r="Z14" s="9"/>
      <c r="AA14" s="8">
        <f>ROUND(F14+J14+N14+R14+V14,5)</f>
        <v>548393.02</v>
      </c>
      <c r="AB14" s="8">
        <f>ROUND(G14+K14+O14+S14+W14,5)</f>
        <v>490484.63</v>
      </c>
      <c r="AC14" s="8">
        <f>ROUND((AA14-AB14),5)</f>
        <v>57908.39</v>
      </c>
      <c r="AD14" s="9">
        <f>ROUND(IF(AB14=0, IF(AA14=0, 0, 1), AA14/AB14),5)</f>
        <v>1.1180600000000001</v>
      </c>
    </row>
    <row r="15" spans="1:30" x14ac:dyDescent="0.3">
      <c r="A15" s="1"/>
      <c r="B15" s="1"/>
      <c r="C15" s="1" t="s">
        <v>22</v>
      </c>
      <c r="D15" s="1"/>
      <c r="E15" s="1"/>
      <c r="F15" s="4">
        <f>F14</f>
        <v>157288.32000000001</v>
      </c>
      <c r="G15" s="4">
        <f>G14</f>
        <v>130426.99</v>
      </c>
      <c r="H15" s="4">
        <f>ROUND((F15-G15),5)</f>
        <v>26861.33</v>
      </c>
      <c r="I15" s="5">
        <f>ROUND(IF(G15=0, IF(F15=0, 0, 1), F15/G15),5)</f>
        <v>1.2059500000000001</v>
      </c>
      <c r="J15" s="4">
        <f>J14</f>
        <v>37527.5</v>
      </c>
      <c r="K15" s="4">
        <f>K14</f>
        <v>22094.91</v>
      </c>
      <c r="L15" s="4">
        <f>ROUND((J15-K15),5)</f>
        <v>15432.59</v>
      </c>
      <c r="M15" s="5">
        <f>ROUND(IF(K15=0, IF(J15=0, 0, 1), J15/K15),5)</f>
        <v>1.6984699999999999</v>
      </c>
      <c r="N15" s="4">
        <f>N14</f>
        <v>239728.34</v>
      </c>
      <c r="O15" s="4">
        <f>O14</f>
        <v>223367.91</v>
      </c>
      <c r="P15" s="4">
        <f>ROUND((N15-O15),5)</f>
        <v>16360.43</v>
      </c>
      <c r="Q15" s="5">
        <f>ROUND(IF(O15=0, IF(N15=0, 0, 1), N15/O15),5)</f>
        <v>1.07324</v>
      </c>
      <c r="R15" s="4">
        <f>R14</f>
        <v>80707.039999999994</v>
      </c>
      <c r="S15" s="4">
        <f>S14</f>
        <v>80642.91</v>
      </c>
      <c r="T15" s="4">
        <f>ROUND((R15-S15),5)</f>
        <v>64.13</v>
      </c>
      <c r="U15" s="5">
        <f>ROUND(IF(S15=0, IF(R15=0, 0, 1), R15/S15),5)</f>
        <v>1.0007999999999999</v>
      </c>
      <c r="V15" s="4">
        <f>V14</f>
        <v>33141.82</v>
      </c>
      <c r="W15" s="4">
        <f>W14</f>
        <v>33951.910000000003</v>
      </c>
      <c r="X15" s="4">
        <f>ROUND((V15-W15),5)</f>
        <v>-810.09</v>
      </c>
      <c r="Y15" s="5">
        <f>ROUND(IF(W15=0, IF(V15=0, 0, 1), V15/W15),5)</f>
        <v>0.97614000000000001</v>
      </c>
      <c r="Z15" s="5"/>
      <c r="AA15" s="4">
        <f>ROUND(F15+J15+N15+R15+V15,5)</f>
        <v>548393.02</v>
      </c>
      <c r="AB15" s="4">
        <f>ROUND(G15+K15+O15+S15+W15,5)</f>
        <v>490484.63</v>
      </c>
      <c r="AC15" s="4">
        <f>ROUND((AA15-AB15),5)</f>
        <v>57908.39</v>
      </c>
      <c r="AD15" s="5">
        <f>ROUND(IF(AB15=0, IF(AA15=0, 0, 1), AA15/AB15),5)</f>
        <v>1.1180600000000001</v>
      </c>
    </row>
    <row r="16" spans="1:30" x14ac:dyDescent="0.3">
      <c r="A16" s="1"/>
      <c r="B16" s="1"/>
      <c r="C16" s="1"/>
      <c r="D16" s="1" t="s">
        <v>23</v>
      </c>
      <c r="E16" s="1"/>
      <c r="F16" s="4"/>
      <c r="G16" s="4"/>
      <c r="H16" s="4"/>
      <c r="I16" s="5"/>
      <c r="J16" s="4"/>
      <c r="K16" s="4"/>
      <c r="L16" s="4"/>
      <c r="M16" s="5"/>
      <c r="N16" s="4"/>
      <c r="O16" s="4"/>
      <c r="P16" s="4"/>
      <c r="Q16" s="5"/>
      <c r="R16" s="4"/>
      <c r="S16" s="4"/>
      <c r="T16" s="4"/>
      <c r="U16" s="5"/>
      <c r="V16" s="4"/>
      <c r="W16" s="4"/>
      <c r="X16" s="4"/>
      <c r="Y16" s="5"/>
      <c r="Z16" s="5"/>
      <c r="AA16" s="4"/>
      <c r="AB16" s="4"/>
      <c r="AC16" s="4"/>
      <c r="AD16" s="5"/>
    </row>
    <row r="17" spans="1:30" x14ac:dyDescent="0.3">
      <c r="A17" s="1"/>
      <c r="B17" s="1"/>
      <c r="C17" s="1"/>
      <c r="D17" s="1"/>
      <c r="E17" s="1" t="s">
        <v>24</v>
      </c>
      <c r="F17" s="4">
        <v>16473.66</v>
      </c>
      <c r="G17" s="4">
        <v>12442.38</v>
      </c>
      <c r="H17" s="4">
        <f>ROUND((F17-G17),5)</f>
        <v>4031.28</v>
      </c>
      <c r="I17" s="5">
        <f>ROUND(IF(G17=0, IF(F17=0, 0, 1), F17/G17),5)</f>
        <v>1.3240000000000001</v>
      </c>
      <c r="J17" s="4">
        <v>8339.3799999999992</v>
      </c>
      <c r="K17" s="4">
        <v>12442.42</v>
      </c>
      <c r="L17" s="4">
        <f>ROUND((J17-K17),5)</f>
        <v>-4103.04</v>
      </c>
      <c r="M17" s="5">
        <f>ROUND(IF(K17=0, IF(J17=0, 0, 1), J17/K17),5)</f>
        <v>0.67023999999999995</v>
      </c>
      <c r="N17" s="4">
        <v>2808.96</v>
      </c>
      <c r="O17" s="4">
        <v>11810.67</v>
      </c>
      <c r="P17" s="4">
        <f>ROUND((N17-O17),5)</f>
        <v>-9001.7099999999991</v>
      </c>
      <c r="Q17" s="5">
        <f>ROUND(IF(O17=0, IF(N17=0, 0, 1), N17/O17),5)</f>
        <v>0.23783000000000001</v>
      </c>
      <c r="R17" s="4">
        <v>8808</v>
      </c>
      <c r="S17" s="4">
        <v>27459.67</v>
      </c>
      <c r="T17" s="4">
        <f>ROUND((R17-S17),5)</f>
        <v>-18651.669999999998</v>
      </c>
      <c r="U17" s="5">
        <f>ROUND(IF(S17=0, IF(R17=0, 0, 1), R17/S17),5)</f>
        <v>0.32075999999999999</v>
      </c>
      <c r="V17" s="4">
        <v>9253.82</v>
      </c>
      <c r="W17" s="4">
        <v>14460.67</v>
      </c>
      <c r="X17" s="4">
        <f>ROUND((V17-W17),5)</f>
        <v>-5206.8500000000004</v>
      </c>
      <c r="Y17" s="5">
        <f>ROUND(IF(W17=0, IF(V17=0, 0, 1), V17/W17),5)</f>
        <v>0.63993</v>
      </c>
      <c r="Z17" s="5"/>
      <c r="AA17" s="4">
        <f>ROUND(F17+J17+N17+R17+V17,5)</f>
        <v>45683.82</v>
      </c>
      <c r="AB17" s="4">
        <f>ROUND(G17+K17+O17+S17+W17,5)</f>
        <v>78615.81</v>
      </c>
      <c r="AC17" s="4">
        <f>ROUND((AA17-AB17),5)</f>
        <v>-32931.99</v>
      </c>
      <c r="AD17" s="5">
        <f>ROUND(IF(AB17=0, IF(AA17=0, 0, 1), AA17/AB17),5)</f>
        <v>0.58109999999999995</v>
      </c>
    </row>
    <row r="18" spans="1:30" x14ac:dyDescent="0.3">
      <c r="A18" s="1"/>
      <c r="B18" s="1"/>
      <c r="C18" s="1"/>
      <c r="D18" s="1"/>
      <c r="E18" s="1" t="s">
        <v>25</v>
      </c>
      <c r="F18" s="4">
        <v>1038.4000000000001</v>
      </c>
      <c r="G18" s="4">
        <v>2587.38</v>
      </c>
      <c r="H18" s="4">
        <f>ROUND((F18-G18),5)</f>
        <v>-1548.98</v>
      </c>
      <c r="I18" s="5">
        <f>ROUND(IF(G18=0, IF(F18=0, 0, 1), F18/G18),5)</f>
        <v>0.40133000000000002</v>
      </c>
      <c r="J18" s="4">
        <v>1123.03</v>
      </c>
      <c r="K18" s="4">
        <v>1587.42</v>
      </c>
      <c r="L18" s="4">
        <f>ROUND((J18-K18),5)</f>
        <v>-464.39</v>
      </c>
      <c r="M18" s="5">
        <f>ROUND(IF(K18=0, IF(J18=0, 0, 1), J18/K18),5)</f>
        <v>0.70745999999999998</v>
      </c>
      <c r="N18" s="4">
        <v>3056.38</v>
      </c>
      <c r="O18" s="4">
        <v>3387.42</v>
      </c>
      <c r="P18" s="4">
        <f>ROUND((N18-O18),5)</f>
        <v>-331.04</v>
      </c>
      <c r="Q18" s="5">
        <f>ROUND(IF(O18=0, IF(N18=0, 0, 1), N18/O18),5)</f>
        <v>0.90227000000000002</v>
      </c>
      <c r="R18" s="4">
        <v>915.84</v>
      </c>
      <c r="S18" s="4">
        <v>1587.42</v>
      </c>
      <c r="T18" s="4">
        <f>ROUND((R18-S18),5)</f>
        <v>-671.58</v>
      </c>
      <c r="U18" s="5">
        <f>ROUND(IF(S18=0, IF(R18=0, 0, 1), R18/S18),5)</f>
        <v>0.57694000000000001</v>
      </c>
      <c r="V18" s="4">
        <v>669.98</v>
      </c>
      <c r="W18" s="4">
        <v>1587.42</v>
      </c>
      <c r="X18" s="4">
        <f>ROUND((V18-W18),5)</f>
        <v>-917.44</v>
      </c>
      <c r="Y18" s="5">
        <f>ROUND(IF(W18=0, IF(V18=0, 0, 1), V18/W18),5)</f>
        <v>0.42205999999999999</v>
      </c>
      <c r="Z18" s="5"/>
      <c r="AA18" s="4">
        <f>ROUND(F18+J18+N18+R18+V18,5)</f>
        <v>6803.63</v>
      </c>
      <c r="AB18" s="4">
        <f>ROUND(G18+K18+O18+S18+W18,5)</f>
        <v>10737.06</v>
      </c>
      <c r="AC18" s="4">
        <f>ROUND((AA18-AB18),5)</f>
        <v>-3933.43</v>
      </c>
      <c r="AD18" s="5">
        <f>ROUND(IF(AB18=0, IF(AA18=0, 0, 1), AA18/AB18),5)</f>
        <v>0.63366</v>
      </c>
    </row>
    <row r="19" spans="1:30" x14ac:dyDescent="0.3">
      <c r="A19" s="1"/>
      <c r="B19" s="1"/>
      <c r="C19" s="1"/>
      <c r="D19" s="1"/>
      <c r="E19" s="1" t="s">
        <v>26</v>
      </c>
      <c r="F19" s="4">
        <v>680</v>
      </c>
      <c r="G19" s="4">
        <v>1365.49</v>
      </c>
      <c r="H19" s="4">
        <f>ROUND((F19-G19),5)</f>
        <v>-685.49</v>
      </c>
      <c r="I19" s="5">
        <f>ROUND(IF(G19=0, IF(F19=0, 0, 1), F19/G19),5)</f>
        <v>0.49798999999999999</v>
      </c>
      <c r="J19" s="4">
        <v>260</v>
      </c>
      <c r="K19" s="4">
        <v>1365.41</v>
      </c>
      <c r="L19" s="4">
        <f>ROUND((J19-K19),5)</f>
        <v>-1105.4100000000001</v>
      </c>
      <c r="M19" s="5">
        <f>ROUND(IF(K19=0, IF(J19=0, 0, 1), J19/K19),5)</f>
        <v>0.19042000000000001</v>
      </c>
      <c r="N19" s="4">
        <v>2368</v>
      </c>
      <c r="O19" s="4">
        <v>1365.41</v>
      </c>
      <c r="P19" s="4">
        <f>ROUND((N19-O19),5)</f>
        <v>1002.59</v>
      </c>
      <c r="Q19" s="5">
        <f>ROUND(IF(O19=0, IF(N19=0, 0, 1), N19/O19),5)</f>
        <v>1.73428</v>
      </c>
      <c r="R19" s="4">
        <v>5794.9</v>
      </c>
      <c r="S19" s="4">
        <v>1365.41</v>
      </c>
      <c r="T19" s="4">
        <f>ROUND((R19-S19),5)</f>
        <v>4429.49</v>
      </c>
      <c r="U19" s="5">
        <f>ROUND(IF(S19=0, IF(R19=0, 0, 1), R19/S19),5)</f>
        <v>4.2440699999999998</v>
      </c>
      <c r="V19" s="4">
        <v>6845</v>
      </c>
      <c r="W19" s="4">
        <v>1365.41</v>
      </c>
      <c r="X19" s="4">
        <f>ROUND((V19-W19),5)</f>
        <v>5479.59</v>
      </c>
      <c r="Y19" s="5">
        <f>ROUND(IF(W19=0, IF(V19=0, 0, 1), V19/W19),5)</f>
        <v>5.0131500000000004</v>
      </c>
      <c r="Z19" s="5"/>
      <c r="AA19" s="4">
        <f>ROUND(F19+J19+N19+R19+V19,5)</f>
        <v>15947.9</v>
      </c>
      <c r="AB19" s="4">
        <f>ROUND(G19+K19+O19+S19+W19,5)</f>
        <v>6827.13</v>
      </c>
      <c r="AC19" s="4">
        <f>ROUND((AA19-AB19),5)</f>
        <v>9120.77</v>
      </c>
      <c r="AD19" s="5">
        <f>ROUND(IF(AB19=0, IF(AA19=0, 0, 1), AA19/AB19),5)</f>
        <v>2.33596</v>
      </c>
    </row>
    <row r="20" spans="1:30" x14ac:dyDescent="0.3">
      <c r="A20" s="1"/>
      <c r="B20" s="1"/>
      <c r="C20" s="1"/>
      <c r="D20" s="1"/>
      <c r="E20" s="1" t="s">
        <v>27</v>
      </c>
      <c r="F20" s="4">
        <v>12948.03</v>
      </c>
      <c r="G20" s="4">
        <v>2075.86</v>
      </c>
      <c r="H20" s="4">
        <f>ROUND((F20-G20),5)</f>
        <v>10872.17</v>
      </c>
      <c r="I20" s="5">
        <f>ROUND(IF(G20=0, IF(F20=0, 0, 1), F20/G20),5)</f>
        <v>6.2374299999999998</v>
      </c>
      <c r="J20" s="4">
        <v>6970.6</v>
      </c>
      <c r="K20" s="4">
        <v>2393.7399999999998</v>
      </c>
      <c r="L20" s="4">
        <f>ROUND((J20-K20),5)</f>
        <v>4576.8599999999997</v>
      </c>
      <c r="M20" s="5">
        <f>ROUND(IF(K20=0, IF(J20=0, 0, 1), J20/K20),5)</f>
        <v>2.91201</v>
      </c>
      <c r="N20" s="4">
        <v>2031.98</v>
      </c>
      <c r="O20" s="4">
        <v>2953.74</v>
      </c>
      <c r="P20" s="4">
        <f>ROUND((N20-O20),5)</f>
        <v>-921.76</v>
      </c>
      <c r="Q20" s="5">
        <f>ROUND(IF(O20=0, IF(N20=0, 0, 1), N20/O20),5)</f>
        <v>0.68793000000000004</v>
      </c>
      <c r="R20" s="4">
        <v>3622.36</v>
      </c>
      <c r="S20" s="4">
        <v>5290.74</v>
      </c>
      <c r="T20" s="4">
        <f>ROUND((R20-S20),5)</f>
        <v>-1668.38</v>
      </c>
      <c r="U20" s="5">
        <f>ROUND(IF(S20=0, IF(R20=0, 0, 1), R20/S20),5)</f>
        <v>0.68466000000000005</v>
      </c>
      <c r="V20" s="4">
        <v>1160.1500000000001</v>
      </c>
      <c r="W20" s="4">
        <v>2466.7399999999998</v>
      </c>
      <c r="X20" s="4">
        <f>ROUND((V20-W20),5)</f>
        <v>-1306.5899999999999</v>
      </c>
      <c r="Y20" s="5">
        <f>ROUND(IF(W20=0, IF(V20=0, 0, 1), V20/W20),5)</f>
        <v>0.47032000000000002</v>
      </c>
      <c r="Z20" s="5"/>
      <c r="AA20" s="4">
        <f>ROUND(F20+J20+N20+R20+V20,5)</f>
        <v>26733.119999999999</v>
      </c>
      <c r="AB20" s="4">
        <f>ROUND(G20+K20+O20+S20+W20,5)</f>
        <v>15180.82</v>
      </c>
      <c r="AC20" s="4">
        <f>ROUND((AA20-AB20),5)</f>
        <v>11552.3</v>
      </c>
      <c r="AD20" s="5">
        <f>ROUND(IF(AB20=0, IF(AA20=0, 0, 1), AA20/AB20),5)</f>
        <v>1.76098</v>
      </c>
    </row>
    <row r="21" spans="1:30" x14ac:dyDescent="0.3">
      <c r="A21" s="1"/>
      <c r="B21" s="1"/>
      <c r="C21" s="1"/>
      <c r="D21" s="1"/>
      <c r="E21" s="1" t="s">
        <v>28</v>
      </c>
      <c r="F21" s="4">
        <v>1336.14</v>
      </c>
      <c r="G21" s="4">
        <v>1406.13</v>
      </c>
      <c r="H21" s="4">
        <f>ROUND((F21-G21),5)</f>
        <v>-69.989999999999995</v>
      </c>
      <c r="I21" s="5">
        <f>ROUND(IF(G21=0, IF(F21=0, 0, 1), F21/G21),5)</f>
        <v>0.95023000000000002</v>
      </c>
      <c r="J21" s="4">
        <v>1109.58</v>
      </c>
      <c r="K21" s="4">
        <v>1336.17</v>
      </c>
      <c r="L21" s="4">
        <f>ROUND((J21-K21),5)</f>
        <v>-226.59</v>
      </c>
      <c r="M21" s="5">
        <f>ROUND(IF(K21=0, IF(J21=0, 0, 1), J21/K21),5)</f>
        <v>0.83042000000000005</v>
      </c>
      <c r="N21" s="4">
        <v>1336.14</v>
      </c>
      <c r="O21" s="4">
        <v>1598.17</v>
      </c>
      <c r="P21" s="4">
        <f>ROUND((N21-O21),5)</f>
        <v>-262.02999999999997</v>
      </c>
      <c r="Q21" s="5">
        <f>ROUND(IF(O21=0, IF(N21=0, 0, 1), N21/O21),5)</f>
        <v>0.83604000000000001</v>
      </c>
      <c r="R21" s="4">
        <v>1640.05</v>
      </c>
      <c r="S21" s="4">
        <v>1336.17</v>
      </c>
      <c r="T21" s="4">
        <f>ROUND((R21-S21),5)</f>
        <v>303.88</v>
      </c>
      <c r="U21" s="5">
        <f>ROUND(IF(S21=0, IF(R21=0, 0, 1), R21/S21),5)</f>
        <v>1.22743</v>
      </c>
      <c r="V21" s="4">
        <v>1336.14</v>
      </c>
      <c r="W21" s="4">
        <v>1336.17</v>
      </c>
      <c r="X21" s="4">
        <f>ROUND((V21-W21),5)</f>
        <v>-0.03</v>
      </c>
      <c r="Y21" s="5">
        <f>ROUND(IF(W21=0, IF(V21=0, 0, 1), V21/W21),5)</f>
        <v>0.99997999999999998</v>
      </c>
      <c r="Z21" s="5"/>
      <c r="AA21" s="4">
        <f>ROUND(F21+J21+N21+R21+V21,5)</f>
        <v>6758.05</v>
      </c>
      <c r="AB21" s="4">
        <f>ROUND(G21+K21+O21+S21+W21,5)</f>
        <v>7012.81</v>
      </c>
      <c r="AC21" s="4">
        <f>ROUND((AA21-AB21),5)</f>
        <v>-254.76</v>
      </c>
      <c r="AD21" s="5">
        <f>ROUND(IF(AB21=0, IF(AA21=0, 0, 1), AA21/AB21),5)</f>
        <v>0.96367000000000003</v>
      </c>
    </row>
    <row r="22" spans="1:30" x14ac:dyDescent="0.3">
      <c r="A22" s="1"/>
      <c r="B22" s="1"/>
      <c r="C22" s="1"/>
      <c r="D22" s="1"/>
      <c r="E22" s="1" t="s">
        <v>29</v>
      </c>
      <c r="F22" s="4">
        <v>20566.75</v>
      </c>
      <c r="G22" s="4">
        <v>6709.51</v>
      </c>
      <c r="H22" s="4">
        <f>ROUND((F22-G22),5)</f>
        <v>13857.24</v>
      </c>
      <c r="I22" s="5">
        <f>ROUND(IF(G22=0, IF(F22=0, 0, 1), F22/G22),5)</f>
        <v>3.0653100000000002</v>
      </c>
      <c r="J22" s="4">
        <v>8047.45</v>
      </c>
      <c r="K22" s="4">
        <v>6709.59</v>
      </c>
      <c r="L22" s="4">
        <f>ROUND((J22-K22),5)</f>
        <v>1337.86</v>
      </c>
      <c r="M22" s="5">
        <f>ROUND(IF(K22=0, IF(J22=0, 0, 1), J22/K22),5)</f>
        <v>1.1994</v>
      </c>
      <c r="N22" s="4">
        <v>6329.46</v>
      </c>
      <c r="O22" s="4">
        <v>6709.59</v>
      </c>
      <c r="P22" s="4">
        <f>ROUND((N22-O22),5)</f>
        <v>-380.13</v>
      </c>
      <c r="Q22" s="5">
        <f>ROUND(IF(O22=0, IF(N22=0, 0, 1), N22/O22),5)</f>
        <v>0.94335000000000002</v>
      </c>
      <c r="R22" s="4">
        <v>7571.53</v>
      </c>
      <c r="S22" s="4">
        <v>6709.59</v>
      </c>
      <c r="T22" s="4">
        <f>ROUND((R22-S22),5)</f>
        <v>861.94</v>
      </c>
      <c r="U22" s="5">
        <f>ROUND(IF(S22=0, IF(R22=0, 0, 1), R22/S22),5)</f>
        <v>1.12846</v>
      </c>
      <c r="V22" s="4">
        <v>6023.15</v>
      </c>
      <c r="W22" s="4">
        <v>6709.59</v>
      </c>
      <c r="X22" s="4">
        <f>ROUND((V22-W22),5)</f>
        <v>-686.44</v>
      </c>
      <c r="Y22" s="5">
        <f>ROUND(IF(W22=0, IF(V22=0, 0, 1), V22/W22),5)</f>
        <v>0.89768999999999999</v>
      </c>
      <c r="Z22" s="5"/>
      <c r="AA22" s="4">
        <f>ROUND(F22+J22+N22+R22+V22,5)</f>
        <v>48538.34</v>
      </c>
      <c r="AB22" s="4">
        <f>ROUND(G22+K22+O22+S22+W22,5)</f>
        <v>33547.870000000003</v>
      </c>
      <c r="AC22" s="4">
        <f>ROUND((AA22-AB22),5)</f>
        <v>14990.47</v>
      </c>
      <c r="AD22" s="5">
        <f>ROUND(IF(AB22=0, IF(AA22=0, 0, 1), AA22/AB22),5)</f>
        <v>1.4468399999999999</v>
      </c>
    </row>
    <row r="23" spans="1:30" x14ac:dyDescent="0.3">
      <c r="A23" s="1"/>
      <c r="B23" s="1"/>
      <c r="C23" s="1"/>
      <c r="D23" s="1"/>
      <c r="E23" s="1" t="s">
        <v>30</v>
      </c>
      <c r="F23" s="4">
        <v>11613.92</v>
      </c>
      <c r="G23" s="4">
        <v>3061.24</v>
      </c>
      <c r="H23" s="4">
        <f>ROUND((F23-G23),5)</f>
        <v>8552.68</v>
      </c>
      <c r="I23" s="5">
        <f>ROUND(IF(G23=0, IF(F23=0, 0, 1), F23/G23),5)</f>
        <v>3.79386</v>
      </c>
      <c r="J23" s="4">
        <v>4694.8100000000004</v>
      </c>
      <c r="K23" s="4">
        <v>3061.16</v>
      </c>
      <c r="L23" s="4">
        <f>ROUND((J23-K23),5)</f>
        <v>1633.65</v>
      </c>
      <c r="M23" s="5">
        <f>ROUND(IF(K23=0, IF(J23=0, 0, 1), J23/K23),5)</f>
        <v>1.5336700000000001</v>
      </c>
      <c r="N23" s="4">
        <v>1489.96</v>
      </c>
      <c r="O23" s="4">
        <v>3061.16</v>
      </c>
      <c r="P23" s="4">
        <f>ROUND((N23-O23),5)</f>
        <v>-1571.2</v>
      </c>
      <c r="Q23" s="5">
        <f>ROUND(IF(O23=0, IF(N23=0, 0, 1), N23/O23),5)</f>
        <v>0.48673</v>
      </c>
      <c r="R23" s="4">
        <v>2679.74</v>
      </c>
      <c r="S23" s="4">
        <v>3061.16</v>
      </c>
      <c r="T23" s="4">
        <f>ROUND((R23-S23),5)</f>
        <v>-381.42</v>
      </c>
      <c r="U23" s="5">
        <f>ROUND(IF(S23=0, IF(R23=0, 0, 1), R23/S23),5)</f>
        <v>0.87539999999999996</v>
      </c>
      <c r="V23" s="4">
        <v>3529.45</v>
      </c>
      <c r="W23" s="4">
        <v>3061.16</v>
      </c>
      <c r="X23" s="4">
        <f>ROUND((V23-W23),5)</f>
        <v>468.29</v>
      </c>
      <c r="Y23" s="5">
        <f>ROUND(IF(W23=0, IF(V23=0, 0, 1), V23/W23),5)</f>
        <v>1.1529799999999999</v>
      </c>
      <c r="Z23" s="5"/>
      <c r="AA23" s="4">
        <f>ROUND(F23+J23+N23+R23+V23,5)</f>
        <v>24007.88</v>
      </c>
      <c r="AB23" s="4">
        <f>ROUND(G23+K23+O23+S23+W23,5)</f>
        <v>15305.88</v>
      </c>
      <c r="AC23" s="4">
        <f>ROUND((AA23-AB23),5)</f>
        <v>8702</v>
      </c>
      <c r="AD23" s="5">
        <f>ROUND(IF(AB23=0, IF(AA23=0, 0, 1), AA23/AB23),5)</f>
        <v>1.56854</v>
      </c>
    </row>
    <row r="24" spans="1:30" x14ac:dyDescent="0.3">
      <c r="A24" s="1"/>
      <c r="B24" s="1"/>
      <c r="C24" s="1"/>
      <c r="D24" s="1"/>
      <c r="E24" s="1" t="s">
        <v>31</v>
      </c>
      <c r="F24" s="4">
        <v>641.48</v>
      </c>
      <c r="G24" s="4">
        <v>803.63</v>
      </c>
      <c r="H24" s="4">
        <f>ROUND((F24-G24),5)</f>
        <v>-162.15</v>
      </c>
      <c r="I24" s="5">
        <f>ROUND(IF(G24=0, IF(F24=0, 0, 1), F24/G24),5)</f>
        <v>0.79823</v>
      </c>
      <c r="J24" s="4">
        <v>771.84</v>
      </c>
      <c r="K24" s="4">
        <v>16481.669999999998</v>
      </c>
      <c r="L24" s="4">
        <f>ROUND((J24-K24),5)</f>
        <v>-15709.83</v>
      </c>
      <c r="M24" s="5">
        <f>ROUND(IF(K24=0, IF(J24=0, 0, 1), J24/K24),5)</f>
        <v>4.6829999999999997E-2</v>
      </c>
      <c r="N24" s="4">
        <v>638.29999999999995</v>
      </c>
      <c r="O24" s="4">
        <v>686.67</v>
      </c>
      <c r="P24" s="4">
        <f>ROUND((N24-O24),5)</f>
        <v>-48.37</v>
      </c>
      <c r="Q24" s="5">
        <f>ROUND(IF(O24=0, IF(N24=0, 0, 1), N24/O24),5)</f>
        <v>0.92956000000000005</v>
      </c>
      <c r="R24" s="4">
        <v>636.96</v>
      </c>
      <c r="S24" s="4">
        <v>686.67</v>
      </c>
      <c r="T24" s="4">
        <f>ROUND((R24-S24),5)</f>
        <v>-49.71</v>
      </c>
      <c r="U24" s="5">
        <f>ROUND(IF(S24=0, IF(R24=0, 0, 1), R24/S24),5)</f>
        <v>0.92761000000000005</v>
      </c>
      <c r="V24" s="4">
        <v>634.69000000000005</v>
      </c>
      <c r="W24" s="4">
        <v>686.67</v>
      </c>
      <c r="X24" s="4">
        <f>ROUND((V24-W24),5)</f>
        <v>-51.98</v>
      </c>
      <c r="Y24" s="5">
        <f>ROUND(IF(W24=0, IF(V24=0, 0, 1), V24/W24),5)</f>
        <v>0.92430000000000001</v>
      </c>
      <c r="Z24" s="5"/>
      <c r="AA24" s="4">
        <f>ROUND(F24+J24+N24+R24+V24,5)</f>
        <v>3323.27</v>
      </c>
      <c r="AB24" s="4">
        <f>ROUND(G24+K24+O24+S24+W24,5)</f>
        <v>19345.310000000001</v>
      </c>
      <c r="AC24" s="4">
        <f>ROUND((AA24-AB24),5)</f>
        <v>-16022.04</v>
      </c>
      <c r="AD24" s="5">
        <f>ROUND(IF(AB24=0, IF(AA24=0, 0, 1), AA24/AB24),5)</f>
        <v>0.17179</v>
      </c>
    </row>
    <row r="25" spans="1:30" x14ac:dyDescent="0.3">
      <c r="A25" s="1"/>
      <c r="B25" s="1"/>
      <c r="C25" s="1"/>
      <c r="D25" s="1"/>
      <c r="E25" s="1" t="s">
        <v>32</v>
      </c>
      <c r="F25" s="4">
        <v>530</v>
      </c>
      <c r="G25" s="4">
        <v>658.5</v>
      </c>
      <c r="H25" s="4">
        <f>ROUND((F25-G25),5)</f>
        <v>-128.5</v>
      </c>
      <c r="I25" s="5">
        <f>ROUND(IF(G25=0, IF(F25=0, 0, 1), F25/G25),5)</f>
        <v>0.80486000000000002</v>
      </c>
      <c r="J25" s="4">
        <v>440</v>
      </c>
      <c r="K25" s="4">
        <v>658.5</v>
      </c>
      <c r="L25" s="4">
        <f>ROUND((J25-K25),5)</f>
        <v>-218.5</v>
      </c>
      <c r="M25" s="5">
        <f>ROUND(IF(K25=0, IF(J25=0, 0, 1), J25/K25),5)</f>
        <v>0.66818999999999995</v>
      </c>
      <c r="N25" s="4">
        <v>440</v>
      </c>
      <c r="O25" s="4">
        <v>658.5</v>
      </c>
      <c r="P25" s="4">
        <f>ROUND((N25-O25),5)</f>
        <v>-218.5</v>
      </c>
      <c r="Q25" s="5">
        <f>ROUND(IF(O25=0, IF(N25=0, 0, 1), N25/O25),5)</f>
        <v>0.66818999999999995</v>
      </c>
      <c r="R25" s="4">
        <v>440</v>
      </c>
      <c r="S25" s="4">
        <v>658.5</v>
      </c>
      <c r="T25" s="4">
        <f>ROUND((R25-S25),5)</f>
        <v>-218.5</v>
      </c>
      <c r="U25" s="5">
        <f>ROUND(IF(S25=0, IF(R25=0, 0, 1), R25/S25),5)</f>
        <v>0.66818999999999995</v>
      </c>
      <c r="V25" s="4">
        <v>440</v>
      </c>
      <c r="W25" s="4">
        <v>658.5</v>
      </c>
      <c r="X25" s="4">
        <f>ROUND((V25-W25),5)</f>
        <v>-218.5</v>
      </c>
      <c r="Y25" s="5">
        <f>ROUND(IF(W25=0, IF(V25=0, 0, 1), V25/W25),5)</f>
        <v>0.66818999999999995</v>
      </c>
      <c r="Z25" s="5"/>
      <c r="AA25" s="4">
        <f>ROUND(F25+J25+N25+R25+V25,5)</f>
        <v>2290</v>
      </c>
      <c r="AB25" s="4">
        <f>ROUND(G25+K25+O25+S25+W25,5)</f>
        <v>3292.5</v>
      </c>
      <c r="AC25" s="4">
        <f>ROUND((AA25-AB25),5)</f>
        <v>-1002.5</v>
      </c>
      <c r="AD25" s="5">
        <f>ROUND(IF(AB25=0, IF(AA25=0, 0, 1), AA25/AB25),5)</f>
        <v>0.69552000000000003</v>
      </c>
    </row>
    <row r="26" spans="1:30" ht="15" thickBot="1" x14ac:dyDescent="0.35">
      <c r="A26" s="1"/>
      <c r="B26" s="1"/>
      <c r="C26" s="1"/>
      <c r="D26" s="1"/>
      <c r="E26" s="1" t="s">
        <v>33</v>
      </c>
      <c r="F26" s="6">
        <v>0</v>
      </c>
      <c r="G26" s="6">
        <v>0</v>
      </c>
      <c r="H26" s="6">
        <f>ROUND((F26-G26),5)</f>
        <v>0</v>
      </c>
      <c r="I26" s="7">
        <f>ROUND(IF(G26=0, IF(F26=0, 0, 1), F26/G26),5)</f>
        <v>0</v>
      </c>
      <c r="J26" s="6">
        <v>0</v>
      </c>
      <c r="K26" s="6">
        <v>0</v>
      </c>
      <c r="L26" s="6">
        <f>ROUND((J26-K26),5)</f>
        <v>0</v>
      </c>
      <c r="M26" s="7">
        <f>ROUND(IF(K26=0, IF(J26=0, 0, 1), J26/K26),5)</f>
        <v>0</v>
      </c>
      <c r="N26" s="6">
        <v>0</v>
      </c>
      <c r="O26" s="6">
        <v>0</v>
      </c>
      <c r="P26" s="6">
        <f>ROUND((N26-O26),5)</f>
        <v>0</v>
      </c>
      <c r="Q26" s="7">
        <f>ROUND(IF(O26=0, IF(N26=0, 0, 1), N26/O26),5)</f>
        <v>0</v>
      </c>
      <c r="R26" s="6">
        <v>0</v>
      </c>
      <c r="S26" s="6">
        <v>0</v>
      </c>
      <c r="T26" s="6">
        <f>ROUND((R26-S26),5)</f>
        <v>0</v>
      </c>
      <c r="U26" s="7">
        <f>ROUND(IF(S26=0, IF(R26=0, 0, 1), R26/S26),5)</f>
        <v>0</v>
      </c>
      <c r="V26" s="6">
        <v>0</v>
      </c>
      <c r="W26" s="6">
        <v>0</v>
      </c>
      <c r="X26" s="6">
        <f>ROUND((V26-W26),5)</f>
        <v>0</v>
      </c>
      <c r="Y26" s="7">
        <f>ROUND(IF(W26=0, IF(V26=0, 0, 1), V26/W26),5)</f>
        <v>0</v>
      </c>
      <c r="Z26" s="7"/>
      <c r="AA26" s="6">
        <f>ROUND(F26+J26+N26+R26+V26,5)</f>
        <v>0</v>
      </c>
      <c r="AB26" s="6">
        <f>ROUND(G26+K26+O26+S26+W26,5)</f>
        <v>0</v>
      </c>
      <c r="AC26" s="6">
        <f>ROUND((AA26-AB26),5)</f>
        <v>0</v>
      </c>
      <c r="AD26" s="7">
        <f>ROUND(IF(AB26=0, IF(AA26=0, 0, 1), AA26/AB26),5)</f>
        <v>0</v>
      </c>
    </row>
    <row r="27" spans="1:30" ht="15" thickBot="1" x14ac:dyDescent="0.35">
      <c r="A27" s="1"/>
      <c r="B27" s="1"/>
      <c r="C27" s="1"/>
      <c r="D27" s="1" t="s">
        <v>34</v>
      </c>
      <c r="E27" s="1"/>
      <c r="F27" s="10">
        <f>ROUND(SUM(F16:F26),5)</f>
        <v>65828.38</v>
      </c>
      <c r="G27" s="10">
        <f>ROUND(SUM(G16:G26),5)</f>
        <v>31110.12</v>
      </c>
      <c r="H27" s="10">
        <f>ROUND((F27-G27),5)</f>
        <v>34718.26</v>
      </c>
      <c r="I27" s="11">
        <f>ROUND(IF(G27=0, IF(F27=0, 0, 1), F27/G27),5)</f>
        <v>2.11598</v>
      </c>
      <c r="J27" s="10">
        <f>ROUND(SUM(J16:J26),5)</f>
        <v>31756.69</v>
      </c>
      <c r="K27" s="10">
        <f>ROUND(SUM(K16:K26),5)</f>
        <v>46036.08</v>
      </c>
      <c r="L27" s="10">
        <f>ROUND((J27-K27),5)</f>
        <v>-14279.39</v>
      </c>
      <c r="M27" s="11">
        <f>ROUND(IF(K27=0, IF(J27=0, 0, 1), J27/K27),5)</f>
        <v>0.68981999999999999</v>
      </c>
      <c r="N27" s="10">
        <f>ROUND(SUM(N16:N26),5)</f>
        <v>20499.18</v>
      </c>
      <c r="O27" s="10">
        <f>ROUND(SUM(O16:O26),5)</f>
        <v>32231.33</v>
      </c>
      <c r="P27" s="10">
        <f>ROUND((N27-O27),5)</f>
        <v>-11732.15</v>
      </c>
      <c r="Q27" s="11">
        <f>ROUND(IF(O27=0, IF(N27=0, 0, 1), N27/O27),5)</f>
        <v>0.63600000000000001</v>
      </c>
      <c r="R27" s="10">
        <f>ROUND(SUM(R16:R26),5)</f>
        <v>32109.38</v>
      </c>
      <c r="S27" s="10">
        <f>ROUND(SUM(S16:S26),5)</f>
        <v>48155.33</v>
      </c>
      <c r="T27" s="10">
        <f>ROUND((R27-S27),5)</f>
        <v>-16045.95</v>
      </c>
      <c r="U27" s="11">
        <f>ROUND(IF(S27=0, IF(R27=0, 0, 1), R27/S27),5)</f>
        <v>0.66678999999999999</v>
      </c>
      <c r="V27" s="10">
        <f>ROUND(SUM(V16:V26),5)</f>
        <v>29892.38</v>
      </c>
      <c r="W27" s="10">
        <f>ROUND(SUM(W16:W26),5)</f>
        <v>32332.33</v>
      </c>
      <c r="X27" s="10">
        <f>ROUND((V27-W27),5)</f>
        <v>-2439.9499999999998</v>
      </c>
      <c r="Y27" s="11">
        <f>ROUND(IF(W27=0, IF(V27=0, 0, 1), V27/W27),5)</f>
        <v>0.92454000000000003</v>
      </c>
      <c r="Z27" s="11"/>
      <c r="AA27" s="10">
        <f>ROUND(F27+J27+N27+R27+V27,5)</f>
        <v>180086.01</v>
      </c>
      <c r="AB27" s="10">
        <f>ROUND(G27+K27+O27+S27+W27,5)</f>
        <v>189865.19</v>
      </c>
      <c r="AC27" s="10">
        <f>ROUND((AA27-AB27),5)</f>
        <v>-9779.18</v>
      </c>
      <c r="AD27" s="11">
        <f>ROUND(IF(AB27=0, IF(AA27=0, 0, 1), AA27/AB27),5)</f>
        <v>0.94849000000000006</v>
      </c>
    </row>
    <row r="28" spans="1:30" ht="15" thickBot="1" x14ac:dyDescent="0.35">
      <c r="A28" s="1"/>
      <c r="B28" s="1" t="s">
        <v>35</v>
      </c>
      <c r="C28" s="1"/>
      <c r="D28" s="1"/>
      <c r="E28" s="1"/>
      <c r="F28" s="10">
        <f>ROUND(F3+F15-F27,5)</f>
        <v>91459.94</v>
      </c>
      <c r="G28" s="10">
        <f>ROUND(G3+G15-G27,5)</f>
        <v>99316.87</v>
      </c>
      <c r="H28" s="10">
        <f>ROUND((F28-G28),5)</f>
        <v>-7856.93</v>
      </c>
      <c r="I28" s="11">
        <f>ROUND(IF(G28=0, IF(F28=0, 0, 1), F28/G28),5)</f>
        <v>0.92088999999999999</v>
      </c>
      <c r="J28" s="10">
        <f>ROUND(J3+J15-J27,5)</f>
        <v>5770.81</v>
      </c>
      <c r="K28" s="10">
        <f>ROUND(K3+K15-K27,5)</f>
        <v>-23941.17</v>
      </c>
      <c r="L28" s="10">
        <f>ROUND((J28-K28),5)</f>
        <v>29711.98</v>
      </c>
      <c r="M28" s="11">
        <f>ROUND(IF(K28=0, IF(J28=0, 0, 1), J28/K28),5)</f>
        <v>-0.24104</v>
      </c>
      <c r="N28" s="10">
        <f>ROUND(N3+N15-N27,5)</f>
        <v>219229.16</v>
      </c>
      <c r="O28" s="10">
        <f>ROUND(O3+O15-O27,5)</f>
        <v>191136.58</v>
      </c>
      <c r="P28" s="10">
        <f>ROUND((N28-O28),5)</f>
        <v>28092.58</v>
      </c>
      <c r="Q28" s="11">
        <f>ROUND(IF(O28=0, IF(N28=0, 0, 1), N28/O28),5)</f>
        <v>1.1469800000000001</v>
      </c>
      <c r="R28" s="10">
        <f>ROUND(R3+R15-R27,5)</f>
        <v>48597.66</v>
      </c>
      <c r="S28" s="10">
        <f>ROUND(S3+S15-S27,5)</f>
        <v>32487.58</v>
      </c>
      <c r="T28" s="10">
        <f>ROUND((R28-S28),5)</f>
        <v>16110.08</v>
      </c>
      <c r="U28" s="11">
        <f>ROUND(IF(S28=0, IF(R28=0, 0, 1), R28/S28),5)</f>
        <v>1.4958800000000001</v>
      </c>
      <c r="V28" s="10">
        <f>ROUND(V3+V15-V27,5)</f>
        <v>3249.44</v>
      </c>
      <c r="W28" s="10">
        <f>ROUND(W3+W15-W27,5)</f>
        <v>1619.58</v>
      </c>
      <c r="X28" s="10">
        <f>ROUND((V28-W28),5)</f>
        <v>1629.86</v>
      </c>
      <c r="Y28" s="11">
        <f>ROUND(IF(W28=0, IF(V28=0, 0, 1), V28/W28),5)</f>
        <v>2.0063499999999999</v>
      </c>
      <c r="Z28" s="11"/>
      <c r="AA28" s="10">
        <f>ROUND(F28+J28+N28+R28+V28,5)</f>
        <v>368307.01</v>
      </c>
      <c r="AB28" s="10">
        <f>ROUND(G28+K28+O28+S28+W28,5)</f>
        <v>300619.44</v>
      </c>
      <c r="AC28" s="10">
        <f>ROUND((AA28-AB28),5)</f>
        <v>67687.570000000007</v>
      </c>
      <c r="AD28" s="11">
        <f>ROUND(IF(AB28=0, IF(AA28=0, 0, 1), AA28/AB28),5)</f>
        <v>1.22516</v>
      </c>
    </row>
    <row r="29" spans="1:30" s="14" customFormat="1" ht="10.8" thickBot="1" x14ac:dyDescent="0.25">
      <c r="A29" s="1" t="s">
        <v>36</v>
      </c>
      <c r="B29" s="1"/>
      <c r="C29" s="1"/>
      <c r="D29" s="1"/>
      <c r="E29" s="1"/>
      <c r="F29" s="12">
        <f>F28</f>
        <v>91459.94</v>
      </c>
      <c r="G29" s="12">
        <f>G28</f>
        <v>99316.87</v>
      </c>
      <c r="H29" s="12">
        <f>ROUND((F29-G29),5)</f>
        <v>-7856.93</v>
      </c>
      <c r="I29" s="13">
        <f>ROUND(IF(G29=0, IF(F29=0, 0, 1), F29/G29),5)</f>
        <v>0.92088999999999999</v>
      </c>
      <c r="J29" s="12">
        <f>J28</f>
        <v>5770.81</v>
      </c>
      <c r="K29" s="12">
        <f>K28</f>
        <v>-23941.17</v>
      </c>
      <c r="L29" s="12">
        <f>ROUND((J29-K29),5)</f>
        <v>29711.98</v>
      </c>
      <c r="M29" s="13">
        <f>ROUND(IF(K29=0, IF(J29=0, 0, 1), J29/K29),5)</f>
        <v>-0.24104</v>
      </c>
      <c r="N29" s="12">
        <f>N28</f>
        <v>219229.16</v>
      </c>
      <c r="O29" s="12">
        <f>O28</f>
        <v>191136.58</v>
      </c>
      <c r="P29" s="12">
        <f>ROUND((N29-O29),5)</f>
        <v>28092.58</v>
      </c>
      <c r="Q29" s="13">
        <f>ROUND(IF(O29=0, IF(N29=0, 0, 1), N29/O29),5)</f>
        <v>1.1469800000000001</v>
      </c>
      <c r="R29" s="12">
        <f>R28</f>
        <v>48597.66</v>
      </c>
      <c r="S29" s="12">
        <f>S28</f>
        <v>32487.58</v>
      </c>
      <c r="T29" s="12">
        <f>ROUND((R29-S29),5)</f>
        <v>16110.08</v>
      </c>
      <c r="U29" s="13">
        <f>ROUND(IF(S29=0, IF(R29=0, 0, 1), R29/S29),5)</f>
        <v>1.4958800000000001</v>
      </c>
      <c r="V29" s="12">
        <f>V28</f>
        <v>3249.44</v>
      </c>
      <c r="W29" s="12">
        <f>W28</f>
        <v>1619.58</v>
      </c>
      <c r="X29" s="12">
        <f>ROUND((V29-W29),5)</f>
        <v>1629.86</v>
      </c>
      <c r="Y29" s="13">
        <f>ROUND(IF(W29=0, IF(V29=0, 0, 1), V29/W29),5)</f>
        <v>2.0063499999999999</v>
      </c>
      <c r="Z29" s="13"/>
      <c r="AA29" s="12">
        <f>ROUND(F29+J29+N29+R29+V29,5)</f>
        <v>368307.01</v>
      </c>
      <c r="AB29" s="12">
        <f>ROUND(G29+K29+O29+S29+W29,5)</f>
        <v>300619.44</v>
      </c>
      <c r="AC29" s="12">
        <f>ROUND((AA29-AB29),5)</f>
        <v>67687.570000000007</v>
      </c>
      <c r="AD29" s="13">
        <f>ROUND(IF(AB29=0, IF(AA29=0, 0, 1), AA29/AB29),5)</f>
        <v>1.22516</v>
      </c>
    </row>
    <row r="30" spans="1:30" ht="15" thickTop="1" x14ac:dyDescent="0.3"/>
  </sheetData>
  <pageMargins left="0.25" right="0.25" top="0.75" bottom="0.75" header="0.3" footer="0.3"/>
  <pageSetup orientation="landscape" r:id="rId1"/>
  <headerFooter>
    <oddHeader>&amp;L&amp;"Arial,Bold"&amp;8 5:14 PM
&amp;"Arial,Bold"&amp;8 12/16/22
&amp;"Arial,Bold"&amp;8 Accrual Basis&amp;C&amp;"Arial,Bold"&amp;12 General Fund 07
&amp;"Arial,Bold"&amp;14 Profit &amp;&amp; Loss Budget vs. Actual
&amp;"Arial,Bold"&amp;10 July through November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91440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91440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2022-12-16T22:14:06Z</dcterms:created>
  <dcterms:modified xsi:type="dcterms:W3CDTF">2022-12-16T22:15:34Z</dcterms:modified>
</cp:coreProperties>
</file>